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G:\共有ドライブ\JP Well-Being\R2年度(2020-2021)\2.job\MHLW_老人保健健康増進等事業\20-1-#58_定点調査\40_報告書／アウトプット\#58定点_WEB公表用\"/>
    </mc:Choice>
  </mc:AlternateContent>
  <xr:revisionPtr revIDLastSave="0" documentId="13_ncr:1_{C45F20A4-A3B3-4EA2-BFDE-12069FD9DF57}" xr6:coauthVersionLast="46" xr6:coauthVersionMax="46" xr10:uidLastSave="{00000000-0000-0000-0000-000000000000}"/>
  <bookViews>
    <workbookView xWindow="-108" yWindow="-108" windowWidth="23256" windowHeight="12576" tabRatio="727" xr2:uid="{00000000-000D-0000-FFFF-FFFF00000000}"/>
  </bookViews>
  <sheets>
    <sheet name="回収状況" sheetId="1" r:id="rId1"/>
    <sheet name="問1～4" sheetId="26" r:id="rId2"/>
    <sheet name="問5～7" sheetId="34" r:id="rId3"/>
    <sheet name="問8(1)～(3)" sheetId="27" r:id="rId4"/>
    <sheet name="問8(4)" sheetId="33" r:id="rId5"/>
    <sheet name="問9～11" sheetId="7" r:id="rId6"/>
    <sheet name="問12～15" sheetId="6" r:id="rId7"/>
    <sheet name="問16" sheetId="38" r:id="rId8"/>
    <sheet name="問17" sheetId="39" r:id="rId9"/>
    <sheet name="問18" sheetId="40" r:id="rId10"/>
    <sheet name="マッチング集計H30-R2年度" sheetId="41" r:id="rId11"/>
  </sheets>
  <definedNames>
    <definedName name="_xlnm._FilterDatabase" localSheetId="0" hidden="1">回収状況!#REF!</definedName>
    <definedName name="_xlnm._FilterDatabase" localSheetId="1" hidden="1">'問1～4'!#REF!</definedName>
    <definedName name="_xlnm._FilterDatabase" localSheetId="6" hidden="1">'問12～15'!#REF!</definedName>
    <definedName name="_xlnm._FilterDatabase" localSheetId="7" hidden="1">問16!#REF!</definedName>
    <definedName name="_xlnm._FilterDatabase" localSheetId="8" hidden="1">問17!#REF!</definedName>
    <definedName name="_xlnm._FilterDatabase" localSheetId="9" hidden="1">問18!#REF!</definedName>
    <definedName name="_xlnm._FilterDatabase" localSheetId="2" hidden="1">'問5～7'!#REF!</definedName>
    <definedName name="_xlnm._FilterDatabase" localSheetId="3" hidden="1">'問8(1)～(3)'!#REF!</definedName>
    <definedName name="_xlnm._FilterDatabase" localSheetId="4" hidden="1">'問8(4)'!#REF!</definedName>
    <definedName name="_xlnm._FilterDatabase" localSheetId="5" hidden="1">'問9～11'!#REF!</definedName>
    <definedName name="_xlnm.Print_Area" localSheetId="0">回収状況!$A$1:$AH$103</definedName>
    <definedName name="_xlnm.Print_Area" localSheetId="1">'問1～4'!$A$1:$O$848</definedName>
    <definedName name="_xlnm.Print_Area" localSheetId="7">問16!$A$1:$R$207</definedName>
    <definedName name="_xlnm.Print_Area" localSheetId="8">問17!$A$1:$R$217</definedName>
    <definedName name="_xlnm.Print_Area" localSheetId="9">問18!$A$1:$R$259</definedName>
    <definedName name="_xlnm.Print_Area" localSheetId="2">'問5～7'!$A$1:$R$734</definedName>
    <definedName name="_xlnm.Print_Area" localSheetId="3">'問8(1)～(3)'!$A$1:$P$104</definedName>
    <definedName name="_xlnm.Print_Area" localSheetId="4">'問8(4)'!$A$1:$S$152</definedName>
    <definedName name="_xlnm.Print_Area" localSheetId="5">'問9～11'!$A$1:$S$690</definedName>
  </definedNames>
  <calcPr calcId="145621"/>
</workbook>
</file>

<file path=xl/calcChain.xml><?xml version="1.0" encoding="utf-8"?>
<calcChain xmlns="http://schemas.openxmlformats.org/spreadsheetml/2006/main">
  <c r="E133" i="41" l="1"/>
  <c r="K132" i="41"/>
  <c r="G132" i="41"/>
  <c r="C132" i="41"/>
  <c r="H131" i="41"/>
  <c r="G131" i="41"/>
  <c r="D131" i="41"/>
  <c r="H130" i="41"/>
  <c r="D130" i="41"/>
  <c r="I129" i="41"/>
  <c r="K128" i="41"/>
  <c r="G128" i="41"/>
  <c r="C128" i="41"/>
  <c r="K127" i="41"/>
  <c r="J127" i="41"/>
  <c r="I127" i="41"/>
  <c r="H127" i="41"/>
  <c r="G127" i="41"/>
  <c r="F127" i="41"/>
  <c r="E127" i="41"/>
  <c r="D127" i="41"/>
  <c r="C127" i="41"/>
  <c r="H120" i="41"/>
  <c r="D120" i="41"/>
  <c r="H113" i="41"/>
  <c r="G113" i="41"/>
  <c r="H112" i="41"/>
  <c r="J110" i="41"/>
  <c r="K109" i="41"/>
  <c r="H109" i="41"/>
  <c r="C109" i="41"/>
  <c r="H108" i="41"/>
  <c r="K107" i="41"/>
  <c r="J107" i="41"/>
  <c r="J99" i="41" s="1"/>
  <c r="I107" i="41"/>
  <c r="I99" i="41" s="1"/>
  <c r="H107" i="41"/>
  <c r="G107" i="41"/>
  <c r="F107" i="41"/>
  <c r="E107" i="41"/>
  <c r="E99" i="41" s="1"/>
  <c r="D107" i="41"/>
  <c r="D99" i="41" s="1"/>
  <c r="C107" i="41"/>
  <c r="K99" i="41"/>
  <c r="K108" i="41" s="1"/>
  <c r="H99" i="41"/>
  <c r="H111" i="41" s="1"/>
  <c r="G99" i="41"/>
  <c r="G112" i="41" s="1"/>
  <c r="F99" i="41"/>
  <c r="F114" i="41" s="1"/>
  <c r="C99" i="41"/>
  <c r="C108" i="41" s="1"/>
  <c r="H92" i="41"/>
  <c r="D92" i="41"/>
  <c r="I91" i="41"/>
  <c r="K90" i="41"/>
  <c r="G90" i="41"/>
  <c r="C90" i="41"/>
  <c r="K89" i="41"/>
  <c r="H89" i="41"/>
  <c r="G89" i="41"/>
  <c r="D89" i="41"/>
  <c r="C89" i="41"/>
  <c r="H88" i="41"/>
  <c r="D88" i="41"/>
  <c r="K86" i="41"/>
  <c r="G86" i="41"/>
  <c r="C86" i="41"/>
  <c r="K85" i="41"/>
  <c r="H85" i="41"/>
  <c r="G85" i="41"/>
  <c r="D85" i="41"/>
  <c r="C85" i="41"/>
  <c r="H84" i="41"/>
  <c r="D84" i="41"/>
  <c r="I83" i="41"/>
  <c r="K82" i="41"/>
  <c r="G82" i="41"/>
  <c r="C82" i="41"/>
  <c r="K81" i="41"/>
  <c r="J81" i="41"/>
  <c r="I81" i="41"/>
  <c r="H81" i="41"/>
  <c r="G81" i="41"/>
  <c r="F81" i="41"/>
  <c r="E81" i="41"/>
  <c r="D81" i="41"/>
  <c r="C81" i="41"/>
  <c r="H69" i="41"/>
  <c r="D69" i="41"/>
  <c r="K63" i="41"/>
  <c r="J63" i="41"/>
  <c r="F63" i="41"/>
  <c r="H62" i="41"/>
  <c r="D62" i="41"/>
  <c r="I61" i="41"/>
  <c r="H61" i="41"/>
  <c r="J60" i="41"/>
  <c r="F60" i="41"/>
  <c r="J59" i="41"/>
  <c r="G59" i="41"/>
  <c r="F59" i="41"/>
  <c r="H58" i="41"/>
  <c r="D58" i="41"/>
  <c r="I57" i="41"/>
  <c r="F57" i="41"/>
  <c r="E57" i="41"/>
  <c r="J56" i="41"/>
  <c r="F56" i="41"/>
  <c r="J55" i="41"/>
  <c r="G55" i="41"/>
  <c r="F55" i="41"/>
  <c r="K54" i="41"/>
  <c r="K44" i="41" s="1"/>
  <c r="K59" i="41" s="1"/>
  <c r="J54" i="41"/>
  <c r="I54" i="41"/>
  <c r="H54" i="41"/>
  <c r="G54" i="41"/>
  <c r="G44" i="41" s="1"/>
  <c r="F54" i="41"/>
  <c r="E54" i="41"/>
  <c r="D54" i="41"/>
  <c r="D44" i="41" s="1"/>
  <c r="C54" i="41"/>
  <c r="C44" i="41" s="1"/>
  <c r="C63" i="41" s="1"/>
  <c r="J44" i="41"/>
  <c r="J58" i="41" s="1"/>
  <c r="I44" i="41"/>
  <c r="H44" i="41"/>
  <c r="F44" i="41"/>
  <c r="F62" i="41" s="1"/>
  <c r="E44" i="41"/>
  <c r="K37" i="41"/>
  <c r="G37" i="41"/>
  <c r="C37" i="41"/>
  <c r="K36" i="41"/>
  <c r="H36" i="41"/>
  <c r="G36" i="41"/>
  <c r="D36" i="41"/>
  <c r="C36" i="41"/>
  <c r="H35" i="41"/>
  <c r="E35" i="41"/>
  <c r="D35" i="41"/>
  <c r="I34" i="41"/>
  <c r="E34" i="41"/>
  <c r="K33" i="41"/>
  <c r="G33" i="41"/>
  <c r="F33" i="41"/>
  <c r="C33" i="41"/>
  <c r="K32" i="41"/>
  <c r="H32" i="41"/>
  <c r="G32" i="41"/>
  <c r="D32" i="41"/>
  <c r="C32" i="41"/>
  <c r="K31" i="41"/>
  <c r="J31" i="41"/>
  <c r="I31" i="41"/>
  <c r="H31" i="41"/>
  <c r="G31" i="41"/>
  <c r="F31" i="41"/>
  <c r="E31" i="41"/>
  <c r="D31" i="41"/>
  <c r="C31" i="41"/>
  <c r="F24" i="41"/>
  <c r="E24" i="41"/>
  <c r="K17" i="41"/>
  <c r="H17" i="41"/>
  <c r="G17" i="41"/>
  <c r="D17" i="41"/>
  <c r="C17" i="41"/>
  <c r="I16" i="41"/>
  <c r="H16" i="41"/>
  <c r="E16" i="41"/>
  <c r="D16" i="41"/>
  <c r="I15" i="41"/>
  <c r="G15" i="41"/>
  <c r="E15" i="41"/>
  <c r="K14" i="41"/>
  <c r="H14" i="41"/>
  <c r="G14" i="41"/>
  <c r="D14" i="41"/>
  <c r="C14" i="41"/>
  <c r="K13" i="41"/>
  <c r="H13" i="41"/>
  <c r="G13" i="41"/>
  <c r="D13" i="41"/>
  <c r="C13" i="41"/>
  <c r="I12" i="41"/>
  <c r="H12" i="41"/>
  <c r="D12" i="41"/>
  <c r="K11" i="41"/>
  <c r="K120" i="41" s="1"/>
  <c r="J11" i="41"/>
  <c r="J128" i="41" s="1"/>
  <c r="I11" i="41"/>
  <c r="I35" i="41" s="1"/>
  <c r="H11" i="41"/>
  <c r="H129" i="41" s="1"/>
  <c r="G11" i="41"/>
  <c r="G130" i="41" s="1"/>
  <c r="F11" i="41"/>
  <c r="F15" i="41" s="1"/>
  <c r="E11" i="41"/>
  <c r="D11" i="41"/>
  <c r="D133" i="41" s="1"/>
  <c r="C11" i="41"/>
  <c r="C120" i="41" s="1"/>
  <c r="K4" i="41"/>
  <c r="H4" i="41"/>
  <c r="G4" i="41"/>
  <c r="F4" i="41"/>
  <c r="D4" i="41"/>
  <c r="C4" i="41"/>
  <c r="E63" i="41" l="1"/>
  <c r="E55" i="41"/>
  <c r="E62" i="41"/>
  <c r="E60" i="41"/>
  <c r="E59" i="41"/>
  <c r="E58" i="41"/>
  <c r="J109" i="41"/>
  <c r="J108" i="41"/>
  <c r="J114" i="41"/>
  <c r="J113" i="41"/>
  <c r="J111" i="41"/>
  <c r="J112" i="41"/>
  <c r="J33" i="41"/>
  <c r="F37" i="41"/>
  <c r="G61" i="41"/>
  <c r="G60" i="41"/>
  <c r="G64" i="41" s="1"/>
  <c r="G58" i="41"/>
  <c r="G57" i="41"/>
  <c r="G56" i="41"/>
  <c r="G63" i="41"/>
  <c r="F86" i="41"/>
  <c r="E132" i="41"/>
  <c r="E86" i="41"/>
  <c r="E33" i="41"/>
  <c r="E14" i="41"/>
  <c r="E13" i="41"/>
  <c r="E130" i="41"/>
  <c r="E92" i="41"/>
  <c r="E131" i="41"/>
  <c r="E85" i="41"/>
  <c r="E32" i="41"/>
  <c r="E84" i="41"/>
  <c r="E129" i="41"/>
  <c r="E91" i="41"/>
  <c r="E83" i="41"/>
  <c r="E128" i="41"/>
  <c r="E90" i="41"/>
  <c r="E82" i="41"/>
  <c r="E37" i="41"/>
  <c r="E4" i="41"/>
  <c r="E120" i="41"/>
  <c r="E89" i="41"/>
  <c r="E36" i="41"/>
  <c r="E17" i="41"/>
  <c r="E88" i="41"/>
  <c r="E69" i="41"/>
  <c r="E12" i="41"/>
  <c r="H60" i="41"/>
  <c r="H59" i="41"/>
  <c r="H57" i="41"/>
  <c r="H56" i="41"/>
  <c r="H63" i="41"/>
  <c r="H55" i="41"/>
  <c r="K55" i="41"/>
  <c r="C58" i="41"/>
  <c r="G62" i="41"/>
  <c r="D113" i="41"/>
  <c r="D114" i="41"/>
  <c r="D112" i="41"/>
  <c r="D111" i="41"/>
  <c r="D109" i="41"/>
  <c r="D110" i="41"/>
  <c r="D108" i="41"/>
  <c r="J14" i="41"/>
  <c r="D18" i="41"/>
  <c r="H18" i="41"/>
  <c r="J37" i="41"/>
  <c r="I59" i="41"/>
  <c r="I58" i="41"/>
  <c r="I56" i="41"/>
  <c r="I63" i="41"/>
  <c r="I55" i="41"/>
  <c r="I62" i="41"/>
  <c r="E56" i="41"/>
  <c r="E114" i="41"/>
  <c r="E112" i="41"/>
  <c r="E113" i="41"/>
  <c r="E111" i="41"/>
  <c r="E110" i="41"/>
  <c r="E109" i="41"/>
  <c r="E108" i="41"/>
  <c r="J89" i="41"/>
  <c r="J36" i="41"/>
  <c r="J17" i="41"/>
  <c r="J133" i="41"/>
  <c r="J87" i="41"/>
  <c r="J120" i="41"/>
  <c r="J88" i="41"/>
  <c r="J69" i="41"/>
  <c r="J35" i="41"/>
  <c r="J16" i="41"/>
  <c r="J132" i="41"/>
  <c r="J86" i="41"/>
  <c r="J131" i="41"/>
  <c r="J85" i="41"/>
  <c r="J32" i="41"/>
  <c r="J13" i="41"/>
  <c r="J129" i="41"/>
  <c r="J134" i="41" s="1"/>
  <c r="J130" i="41"/>
  <c r="J92" i="41"/>
  <c r="J84" i="41"/>
  <c r="J12" i="41"/>
  <c r="J91" i="41"/>
  <c r="J83" i="41"/>
  <c r="J24" i="41"/>
  <c r="F131" i="41"/>
  <c r="F85" i="41"/>
  <c r="F32" i="41"/>
  <c r="F13" i="41"/>
  <c r="F12" i="41"/>
  <c r="F18" i="41" s="1"/>
  <c r="F129" i="41"/>
  <c r="F91" i="41"/>
  <c r="F83" i="41"/>
  <c r="F130" i="41"/>
  <c r="F92" i="41"/>
  <c r="F84" i="41"/>
  <c r="F128" i="41"/>
  <c r="F90" i="41"/>
  <c r="F82" i="41"/>
  <c r="F89" i="41"/>
  <c r="F36" i="41"/>
  <c r="F17" i="41"/>
  <c r="F16" i="41"/>
  <c r="F133" i="41"/>
  <c r="F87" i="41"/>
  <c r="F120" i="41"/>
  <c r="F88" i="41"/>
  <c r="F69" i="41"/>
  <c r="F35" i="41"/>
  <c r="F14" i="41"/>
  <c r="F34" i="41"/>
  <c r="I60" i="41"/>
  <c r="C93" i="41"/>
  <c r="E87" i="41"/>
  <c r="F132" i="41"/>
  <c r="I110" i="41"/>
  <c r="I109" i="41"/>
  <c r="I108" i="41"/>
  <c r="I114" i="41"/>
  <c r="I113" i="41"/>
  <c r="I112" i="41"/>
  <c r="I111" i="41"/>
  <c r="J15" i="41"/>
  <c r="K38" i="41"/>
  <c r="C57" i="41"/>
  <c r="C56" i="41"/>
  <c r="C62" i="41"/>
  <c r="C61" i="41"/>
  <c r="C60" i="41"/>
  <c r="K57" i="41"/>
  <c r="K56" i="41"/>
  <c r="K62" i="41"/>
  <c r="K61" i="41"/>
  <c r="K60" i="41"/>
  <c r="K58" i="41"/>
  <c r="F113" i="41"/>
  <c r="F111" i="41"/>
  <c r="F112" i="41"/>
  <c r="F110" i="41"/>
  <c r="F109" i="41"/>
  <c r="F108" i="41"/>
  <c r="F115" i="41" s="1"/>
  <c r="J4" i="41"/>
  <c r="I128" i="41"/>
  <c r="I90" i="41"/>
  <c r="I82" i="41"/>
  <c r="I37" i="41"/>
  <c r="I4" i="41"/>
  <c r="I120" i="41"/>
  <c r="I88" i="41"/>
  <c r="I89" i="41"/>
  <c r="I36" i="41"/>
  <c r="I17" i="41"/>
  <c r="I69" i="41"/>
  <c r="I133" i="41"/>
  <c r="I87" i="41"/>
  <c r="I132" i="41"/>
  <c r="I86" i="41"/>
  <c r="I33" i="41"/>
  <c r="I14" i="41"/>
  <c r="I13" i="41"/>
  <c r="I18" i="41" s="1"/>
  <c r="I130" i="41"/>
  <c r="I92" i="41"/>
  <c r="I84" i="41"/>
  <c r="I131" i="41"/>
  <c r="I85" i="41"/>
  <c r="I32" i="41"/>
  <c r="I24" i="41"/>
  <c r="J34" i="41"/>
  <c r="D56" i="41"/>
  <c r="D63" i="41"/>
  <c r="D55" i="41"/>
  <c r="D61" i="41"/>
  <c r="D60" i="41"/>
  <c r="D59" i="41"/>
  <c r="C55" i="41"/>
  <c r="D57" i="41"/>
  <c r="C59" i="41"/>
  <c r="E61" i="41"/>
  <c r="J82" i="41"/>
  <c r="J90" i="41"/>
  <c r="K110" i="41"/>
  <c r="K115" i="41" s="1"/>
  <c r="C24" i="41"/>
  <c r="H33" i="41"/>
  <c r="H38" i="41" s="1"/>
  <c r="G34" i="41"/>
  <c r="D37" i="41"/>
  <c r="J61" i="41"/>
  <c r="D82" i="41"/>
  <c r="C83" i="41"/>
  <c r="K83" i="41"/>
  <c r="K93" i="41" s="1"/>
  <c r="H86" i="41"/>
  <c r="G87" i="41"/>
  <c r="D90" i="41"/>
  <c r="C91" i="41"/>
  <c r="K91" i="41"/>
  <c r="C111" i="41"/>
  <c r="K111" i="41"/>
  <c r="H114" i="41"/>
  <c r="D128" i="41"/>
  <c r="C129" i="41"/>
  <c r="K129" i="41"/>
  <c r="K134" i="41" s="1"/>
  <c r="H132" i="41"/>
  <c r="G133" i="41"/>
  <c r="C110" i="41"/>
  <c r="C115" i="41" s="1"/>
  <c r="G114" i="41"/>
  <c r="K24" i="41"/>
  <c r="C12" i="41"/>
  <c r="K12" i="41"/>
  <c r="K18" i="41" s="1"/>
  <c r="H15" i="41"/>
  <c r="G16" i="41"/>
  <c r="D24" i="41"/>
  <c r="H34" i="41"/>
  <c r="G35" i="41"/>
  <c r="G38" i="41" s="1"/>
  <c r="F58" i="41"/>
  <c r="F64" i="41" s="1"/>
  <c r="J62" i="41"/>
  <c r="G69" i="41"/>
  <c r="D83" i="41"/>
  <c r="C84" i="41"/>
  <c r="K84" i="41"/>
  <c r="H87" i="41"/>
  <c r="G88" i="41"/>
  <c r="D91" i="41"/>
  <c r="C92" i="41"/>
  <c r="K92" i="41"/>
  <c r="G108" i="41"/>
  <c r="C112" i="41"/>
  <c r="K112" i="41"/>
  <c r="G120" i="41"/>
  <c r="D129" i="41"/>
  <c r="C130" i="41"/>
  <c r="C134" i="41" s="1"/>
  <c r="K130" i="41"/>
  <c r="H133" i="41"/>
  <c r="G109" i="41"/>
  <c r="C113" i="41"/>
  <c r="K113" i="41"/>
  <c r="C131" i="41"/>
  <c r="K131" i="41"/>
  <c r="C15" i="41"/>
  <c r="K15" i="41"/>
  <c r="G24" i="41"/>
  <c r="D33" i="41"/>
  <c r="D38" i="41" s="1"/>
  <c r="C34" i="41"/>
  <c r="C38" i="41" s="1"/>
  <c r="K34" i="41"/>
  <c r="H37" i="41"/>
  <c r="J57" i="41"/>
  <c r="J64" i="41" s="1"/>
  <c r="F61" i="41"/>
  <c r="H82" i="41"/>
  <c r="G83" i="41"/>
  <c r="D86" i="41"/>
  <c r="C87" i="41"/>
  <c r="K87" i="41"/>
  <c r="H90" i="41"/>
  <c r="G91" i="41"/>
  <c r="H110" i="41"/>
  <c r="H115" i="41" s="1"/>
  <c r="G111" i="41"/>
  <c r="H128" i="41"/>
  <c r="H134" i="41" s="1"/>
  <c r="G129" i="41"/>
  <c r="G134" i="41" s="1"/>
  <c r="D132" i="41"/>
  <c r="C133" i="41"/>
  <c r="K133" i="41"/>
  <c r="G110" i="41"/>
  <c r="C114" i="41"/>
  <c r="K114" i="41"/>
  <c r="G12" i="41"/>
  <c r="G18" i="41" s="1"/>
  <c r="D15" i="41"/>
  <c r="C16" i="41"/>
  <c r="K16" i="41"/>
  <c r="H24" i="41"/>
  <c r="D34" i="41"/>
  <c r="C35" i="41"/>
  <c r="K35" i="41"/>
  <c r="C69" i="41"/>
  <c r="K69" i="41"/>
  <c r="H83" i="41"/>
  <c r="G84" i="41"/>
  <c r="D87" i="41"/>
  <c r="C88" i="41"/>
  <c r="K88" i="41"/>
  <c r="H91" i="41"/>
  <c r="G92" i="41"/>
  <c r="I115" i="41" l="1"/>
  <c r="E134" i="41"/>
  <c r="D64" i="41"/>
  <c r="J38" i="41"/>
  <c r="E115" i="41"/>
  <c r="F134" i="41"/>
  <c r="I64" i="41"/>
  <c r="D93" i="41"/>
  <c r="I93" i="41"/>
  <c r="F38" i="41"/>
  <c r="J18" i="41"/>
  <c r="F93" i="41"/>
  <c r="J93" i="41"/>
  <c r="G115" i="41"/>
  <c r="D115" i="41"/>
  <c r="G93" i="41"/>
  <c r="C64" i="41"/>
  <c r="I134" i="41"/>
  <c r="K64" i="41"/>
  <c r="E18" i="41"/>
  <c r="E38" i="41"/>
  <c r="E64" i="41"/>
  <c r="H93" i="41"/>
  <c r="C18" i="41"/>
  <c r="D134" i="41"/>
  <c r="I38" i="41"/>
  <c r="H64" i="41"/>
  <c r="E93" i="41"/>
  <c r="J115" i="41"/>
  <c r="J742" i="6" l="1"/>
  <c r="I742" i="6"/>
  <c r="H742" i="6"/>
  <c r="G742" i="6"/>
  <c r="F742" i="6"/>
  <c r="J697" i="6"/>
  <c r="I697" i="6"/>
  <c r="H697" i="6"/>
  <c r="G697" i="6"/>
  <c r="F697" i="6"/>
  <c r="O689" i="6"/>
  <c r="N689" i="6"/>
  <c r="M689" i="6"/>
  <c r="L689" i="6"/>
  <c r="K689" i="6"/>
  <c r="O696" i="6" l="1"/>
  <c r="O695" i="6"/>
  <c r="O694" i="6"/>
  <c r="O693" i="6"/>
  <c r="O692" i="6"/>
  <c r="O691" i="6"/>
  <c r="O690" i="6"/>
  <c r="N696" i="6"/>
  <c r="N695" i="6"/>
  <c r="N694" i="6"/>
  <c r="N693" i="6"/>
  <c r="N692" i="6"/>
  <c r="N691" i="6"/>
  <c r="N690" i="6"/>
  <c r="L696" i="6"/>
  <c r="L695" i="6"/>
  <c r="L694" i="6"/>
  <c r="L693" i="6"/>
  <c r="L692" i="6"/>
  <c r="L691" i="6"/>
  <c r="L690" i="6"/>
  <c r="K696" i="6"/>
  <c r="K692" i="6"/>
  <c r="K690" i="6"/>
  <c r="K695" i="6"/>
  <c r="K691" i="6"/>
  <c r="K693" i="6"/>
  <c r="K694" i="6"/>
  <c r="M695" i="6"/>
  <c r="M692" i="6"/>
  <c r="M693" i="6"/>
  <c r="M690" i="6"/>
  <c r="M696" i="6"/>
  <c r="M694" i="6"/>
  <c r="M691" i="6"/>
  <c r="O736" i="6"/>
  <c r="O740" i="6" s="1"/>
  <c r="L736" i="6"/>
  <c r="M736" i="6"/>
  <c r="M740" i="6" s="1"/>
  <c r="K736" i="6"/>
  <c r="N736" i="6"/>
  <c r="M737" i="6"/>
  <c r="M739" i="6"/>
  <c r="M741" i="6"/>
  <c r="O737" i="6"/>
  <c r="O741" i="6"/>
  <c r="M738" i="6"/>
  <c r="O738" i="6"/>
  <c r="O739" i="6" l="1"/>
  <c r="N739" i="6"/>
  <c r="N738" i="6"/>
  <c r="N741" i="6"/>
  <c r="N737" i="6"/>
  <c r="N740" i="6"/>
  <c r="K739" i="6"/>
  <c r="K738" i="6"/>
  <c r="K741" i="6"/>
  <c r="K737" i="6"/>
  <c r="K740" i="6"/>
  <c r="L738" i="6"/>
  <c r="L739" i="6"/>
  <c r="L741" i="6"/>
  <c r="L737" i="6"/>
  <c r="L740" i="6"/>
  <c r="J547" i="7"/>
  <c r="I547" i="7"/>
  <c r="H547" i="7"/>
  <c r="G547" i="7"/>
  <c r="F547" i="7"/>
  <c r="O546" i="7"/>
  <c r="N546" i="7"/>
  <c r="M546" i="7"/>
  <c r="L546" i="7"/>
  <c r="K546" i="7"/>
  <c r="O545" i="7"/>
  <c r="N545" i="7"/>
  <c r="M545" i="7"/>
  <c r="L545" i="7"/>
  <c r="K545" i="7"/>
  <c r="O544" i="7"/>
  <c r="N544" i="7"/>
  <c r="M544" i="7"/>
  <c r="L544" i="7"/>
  <c r="K544" i="7"/>
  <c r="O543" i="7"/>
  <c r="N543" i="7"/>
  <c r="M543" i="7"/>
  <c r="L543" i="7"/>
  <c r="K543" i="7"/>
  <c r="O542" i="7"/>
  <c r="N542" i="7"/>
  <c r="M542" i="7"/>
  <c r="L542" i="7"/>
  <c r="K542" i="7"/>
  <c r="O541" i="7"/>
  <c r="N541" i="7"/>
  <c r="M541" i="7"/>
  <c r="L541" i="7"/>
  <c r="K541" i="7"/>
  <c r="O540" i="7"/>
  <c r="N540" i="7"/>
  <c r="M540" i="7"/>
  <c r="L540" i="7"/>
  <c r="K540" i="7"/>
  <c r="O539" i="7"/>
  <c r="N539" i="7"/>
  <c r="M539" i="7"/>
  <c r="L539" i="7"/>
  <c r="K539" i="7"/>
  <c r="J517" i="7"/>
  <c r="I517" i="7"/>
  <c r="H517" i="7"/>
  <c r="G517" i="7"/>
  <c r="F517" i="7"/>
  <c r="J487" i="7"/>
  <c r="I487" i="7"/>
  <c r="H487" i="7"/>
  <c r="G487" i="7"/>
  <c r="F487" i="7"/>
  <c r="J457" i="7"/>
  <c r="I457" i="7"/>
  <c r="H457" i="7"/>
  <c r="G457" i="7"/>
  <c r="F457" i="7"/>
  <c r="K547" i="7" l="1"/>
  <c r="L547" i="7"/>
  <c r="M547" i="7"/>
  <c r="N547" i="7"/>
  <c r="O547" i="7"/>
  <c r="J427" i="7" l="1"/>
  <c r="I427" i="7"/>
  <c r="H427" i="7"/>
  <c r="G427" i="7"/>
  <c r="F427" i="7"/>
  <c r="J397" i="7"/>
  <c r="I397" i="7"/>
  <c r="H397" i="7"/>
  <c r="G397" i="7"/>
  <c r="F397" i="7"/>
  <c r="AH77" i="1" l="1"/>
  <c r="AG77" i="1"/>
  <c r="AC77" i="1"/>
  <c r="AB77" i="1"/>
  <c r="X77" i="1"/>
  <c r="W77" i="1"/>
  <c r="S77" i="1"/>
  <c r="R77" i="1"/>
  <c r="L77" i="1"/>
  <c r="K77" i="1"/>
  <c r="J77" i="1"/>
  <c r="N77" i="1" s="1"/>
  <c r="I77" i="1"/>
  <c r="H77" i="1"/>
  <c r="AH76" i="1"/>
  <c r="AG76" i="1"/>
  <c r="AC76" i="1"/>
  <c r="AB76" i="1"/>
  <c r="X76" i="1"/>
  <c r="W76" i="1"/>
  <c r="S76" i="1"/>
  <c r="R76" i="1"/>
  <c r="M76" i="1"/>
  <c r="L76" i="1"/>
  <c r="K76" i="1"/>
  <c r="N76" i="1" s="1"/>
  <c r="J76" i="1"/>
  <c r="I76" i="1"/>
  <c r="H76" i="1"/>
  <c r="AH75" i="1"/>
  <c r="AG75" i="1"/>
  <c r="AC75" i="1"/>
  <c r="AB75" i="1"/>
  <c r="X75" i="1"/>
  <c r="W75" i="1"/>
  <c r="S75" i="1"/>
  <c r="R75" i="1"/>
  <c r="L75" i="1"/>
  <c r="K75" i="1"/>
  <c r="N75" i="1" s="1"/>
  <c r="J75" i="1"/>
  <c r="M75" i="1" s="1"/>
  <c r="I75" i="1"/>
  <c r="H75" i="1"/>
  <c r="AH74" i="1"/>
  <c r="AG74" i="1"/>
  <c r="AC74" i="1"/>
  <c r="AB74" i="1"/>
  <c r="X74" i="1"/>
  <c r="W74" i="1"/>
  <c r="S74" i="1"/>
  <c r="R74" i="1"/>
  <c r="L74" i="1"/>
  <c r="K74" i="1"/>
  <c r="N74" i="1" s="1"/>
  <c r="J74" i="1"/>
  <c r="M74" i="1" s="1"/>
  <c r="I74" i="1"/>
  <c r="H74" i="1"/>
  <c r="AH73" i="1"/>
  <c r="AG73" i="1"/>
  <c r="AC73" i="1"/>
  <c r="AB73" i="1"/>
  <c r="X73" i="1"/>
  <c r="W73" i="1"/>
  <c r="S73" i="1"/>
  <c r="R73" i="1"/>
  <c r="L73" i="1"/>
  <c r="K73" i="1"/>
  <c r="J73" i="1"/>
  <c r="N73" i="1" s="1"/>
  <c r="I73" i="1"/>
  <c r="H73" i="1"/>
  <c r="AH72" i="1"/>
  <c r="AG72" i="1"/>
  <c r="AC72" i="1"/>
  <c r="AB72" i="1"/>
  <c r="X72" i="1"/>
  <c r="W72" i="1"/>
  <c r="S72" i="1"/>
  <c r="R72" i="1"/>
  <c r="M72" i="1"/>
  <c r="L72" i="1"/>
  <c r="K72" i="1"/>
  <c r="N72" i="1" s="1"/>
  <c r="J72" i="1"/>
  <c r="I72" i="1"/>
  <c r="H72" i="1"/>
  <c r="AH71" i="1"/>
  <c r="AG71" i="1"/>
  <c r="AC71" i="1"/>
  <c r="AB71" i="1"/>
  <c r="X71" i="1"/>
  <c r="W71" i="1"/>
  <c r="S71" i="1"/>
  <c r="R71" i="1"/>
  <c r="L71" i="1"/>
  <c r="K71" i="1"/>
  <c r="J71" i="1"/>
  <c r="N71" i="1" s="1"/>
  <c r="I71" i="1"/>
  <c r="H71" i="1"/>
  <c r="AH70" i="1"/>
  <c r="AG70" i="1"/>
  <c r="AC70" i="1"/>
  <c r="AB70" i="1"/>
  <c r="X70" i="1"/>
  <c r="W70" i="1"/>
  <c r="S70" i="1"/>
  <c r="R70" i="1"/>
  <c r="L70" i="1"/>
  <c r="K70" i="1"/>
  <c r="N70" i="1" s="1"/>
  <c r="J70" i="1"/>
  <c r="I70" i="1"/>
  <c r="H70" i="1"/>
  <c r="AH69" i="1"/>
  <c r="AG69" i="1"/>
  <c r="AC69" i="1"/>
  <c r="AB69" i="1"/>
  <c r="X69" i="1"/>
  <c r="W69" i="1"/>
  <c r="S69" i="1"/>
  <c r="R69" i="1"/>
  <c r="L69" i="1"/>
  <c r="K69" i="1"/>
  <c r="J69" i="1"/>
  <c r="N69" i="1" s="1"/>
  <c r="I69" i="1"/>
  <c r="H69" i="1"/>
  <c r="AH68" i="1"/>
  <c r="AG68" i="1"/>
  <c r="AC68" i="1"/>
  <c r="AB68" i="1"/>
  <c r="X68" i="1"/>
  <c r="W68" i="1"/>
  <c r="S68" i="1"/>
  <c r="R68" i="1"/>
  <c r="M68" i="1"/>
  <c r="L68" i="1"/>
  <c r="K68" i="1"/>
  <c r="N68" i="1" s="1"/>
  <c r="J68" i="1"/>
  <c r="I68" i="1"/>
  <c r="H68" i="1"/>
  <c r="AH63" i="1"/>
  <c r="AG63" i="1"/>
  <c r="AC63" i="1"/>
  <c r="AB63" i="1"/>
  <c r="X63" i="1"/>
  <c r="W63" i="1"/>
  <c r="S63" i="1"/>
  <c r="R63" i="1"/>
  <c r="L63" i="1"/>
  <c r="K63" i="1"/>
  <c r="J63" i="1"/>
  <c r="N63" i="1" s="1"/>
  <c r="G63" i="1"/>
  <c r="F63" i="1"/>
  <c r="AH62" i="1"/>
  <c r="AG62" i="1"/>
  <c r="AC62" i="1"/>
  <c r="AB62" i="1"/>
  <c r="X62" i="1"/>
  <c r="W62" i="1"/>
  <c r="S62" i="1"/>
  <c r="R62" i="1"/>
  <c r="L62" i="1"/>
  <c r="K62" i="1"/>
  <c r="N62" i="1" s="1"/>
  <c r="J62" i="1"/>
  <c r="M62" i="1" s="1"/>
  <c r="G62" i="1"/>
  <c r="AH61" i="1"/>
  <c r="AG61" i="1"/>
  <c r="AC61" i="1"/>
  <c r="AB61" i="1"/>
  <c r="X61" i="1"/>
  <c r="W61" i="1"/>
  <c r="S61" i="1"/>
  <c r="R61" i="1"/>
  <c r="L61" i="1"/>
  <c r="K61" i="1"/>
  <c r="J61" i="1"/>
  <c r="N61" i="1" s="1"/>
  <c r="G61" i="1"/>
  <c r="F61" i="1"/>
  <c r="I61" i="1" s="1"/>
  <c r="E61" i="1"/>
  <c r="H61" i="1" s="1"/>
  <c r="AH60" i="1"/>
  <c r="AG60" i="1"/>
  <c r="AC60" i="1"/>
  <c r="AB60" i="1"/>
  <c r="X60" i="1"/>
  <c r="W60" i="1"/>
  <c r="S60" i="1"/>
  <c r="R60" i="1"/>
  <c r="L60" i="1"/>
  <c r="K60" i="1"/>
  <c r="N60" i="1" s="1"/>
  <c r="J60" i="1"/>
  <c r="M60" i="1" s="1"/>
  <c r="G60" i="1"/>
  <c r="E60" i="1"/>
  <c r="AH59" i="1"/>
  <c r="AG59" i="1"/>
  <c r="AC59" i="1"/>
  <c r="AB59" i="1"/>
  <c r="X59" i="1"/>
  <c r="W59" i="1"/>
  <c r="S59" i="1"/>
  <c r="R59" i="1"/>
  <c r="L59" i="1"/>
  <c r="K59" i="1"/>
  <c r="J59" i="1"/>
  <c r="N59" i="1" s="1"/>
  <c r="G59" i="1"/>
  <c r="F59" i="1"/>
  <c r="AH58" i="1"/>
  <c r="AG58" i="1"/>
  <c r="AC58" i="1"/>
  <c r="AB58" i="1"/>
  <c r="X58" i="1"/>
  <c r="W58" i="1"/>
  <c r="S58" i="1"/>
  <c r="R58" i="1"/>
  <c r="L58" i="1"/>
  <c r="G58" i="1" s="1"/>
  <c r="K58" i="1"/>
  <c r="N58" i="1" s="1"/>
  <c r="J58" i="1"/>
  <c r="M58" i="1" s="1"/>
  <c r="E58" i="1"/>
  <c r="AH57" i="1"/>
  <c r="AG57" i="1"/>
  <c r="AC57" i="1"/>
  <c r="AB57" i="1"/>
  <c r="X57" i="1"/>
  <c r="W57" i="1"/>
  <c r="S57" i="1"/>
  <c r="R57" i="1"/>
  <c r="L57" i="1"/>
  <c r="K57" i="1"/>
  <c r="J57" i="1"/>
  <c r="N57" i="1" s="1"/>
  <c r="G57" i="1"/>
  <c r="F57" i="1"/>
  <c r="AG51" i="1"/>
  <c r="AF51" i="1"/>
  <c r="AB51" i="1"/>
  <c r="AA51" i="1"/>
  <c r="V51" i="1"/>
  <c r="R51" i="1"/>
  <c r="Q51" i="1"/>
  <c r="K51" i="1"/>
  <c r="F51" i="1" s="1"/>
  <c r="J51" i="1"/>
  <c r="I51" i="1"/>
  <c r="E51" i="1"/>
  <c r="D51" i="1"/>
  <c r="AG50" i="1"/>
  <c r="AF50" i="1"/>
  <c r="AB50" i="1"/>
  <c r="AA50" i="1"/>
  <c r="W50" i="1"/>
  <c r="V50" i="1"/>
  <c r="R50" i="1"/>
  <c r="Q50" i="1"/>
  <c r="K50" i="1"/>
  <c r="F50" i="1" s="1"/>
  <c r="J50" i="1"/>
  <c r="M50" i="1" s="1"/>
  <c r="I50" i="1"/>
  <c r="L50" i="1" s="1"/>
  <c r="G50" i="1" s="1"/>
  <c r="E50" i="1"/>
  <c r="H50" i="1" s="1"/>
  <c r="D50" i="1"/>
  <c r="AG49" i="1"/>
  <c r="AF49" i="1"/>
  <c r="AB49" i="1"/>
  <c r="AA49" i="1"/>
  <c r="W49" i="1"/>
  <c r="V49" i="1"/>
  <c r="R49" i="1"/>
  <c r="Q49" i="1"/>
  <c r="K49" i="1"/>
  <c r="J49" i="1"/>
  <c r="M49" i="1" s="1"/>
  <c r="I49" i="1"/>
  <c r="L49" i="1" s="1"/>
  <c r="G49" i="1" s="1"/>
  <c r="F49" i="1"/>
  <c r="E49" i="1"/>
  <c r="AG48" i="1"/>
  <c r="AF48" i="1"/>
  <c r="AB48" i="1"/>
  <c r="AA48" i="1"/>
  <c r="W48" i="1"/>
  <c r="V48" i="1"/>
  <c r="R48" i="1"/>
  <c r="Q48" i="1"/>
  <c r="K48" i="1"/>
  <c r="F48" i="1" s="1"/>
  <c r="J48" i="1"/>
  <c r="I48" i="1"/>
  <c r="M48" i="1" s="1"/>
  <c r="E48" i="1"/>
  <c r="AG47" i="1"/>
  <c r="AF47" i="1"/>
  <c r="AB47" i="1"/>
  <c r="AA47" i="1"/>
  <c r="W47" i="1"/>
  <c r="V47" i="1"/>
  <c r="R47" i="1"/>
  <c r="Q47" i="1"/>
  <c r="K47" i="1"/>
  <c r="F47" i="1" s="1"/>
  <c r="J47" i="1"/>
  <c r="M47" i="1" s="1"/>
  <c r="I47" i="1"/>
  <c r="L47" i="1" s="1"/>
  <c r="G47" i="1" s="1"/>
  <c r="E47" i="1"/>
  <c r="AG46" i="1"/>
  <c r="AF46" i="1"/>
  <c r="AB46" i="1"/>
  <c r="AA46" i="1"/>
  <c r="W46" i="1"/>
  <c r="V46" i="1"/>
  <c r="R46" i="1"/>
  <c r="Q46" i="1"/>
  <c r="K46" i="1"/>
  <c r="F46" i="1" s="1"/>
  <c r="J46" i="1"/>
  <c r="I46" i="1"/>
  <c r="M46" i="1" s="1"/>
  <c r="E46" i="1"/>
  <c r="AG45" i="1"/>
  <c r="AF45" i="1"/>
  <c r="AB45" i="1"/>
  <c r="AA45" i="1"/>
  <c r="W45" i="1"/>
  <c r="V45" i="1"/>
  <c r="R45" i="1"/>
  <c r="Q45" i="1"/>
  <c r="K45" i="1"/>
  <c r="F45" i="1" s="1"/>
  <c r="J45" i="1"/>
  <c r="I45" i="1"/>
  <c r="L45" i="1" s="1"/>
  <c r="G45" i="1" s="1"/>
  <c r="E45" i="1"/>
  <c r="AG44" i="1"/>
  <c r="AF44" i="1"/>
  <c r="AB44" i="1"/>
  <c r="AA44" i="1"/>
  <c r="W44" i="1"/>
  <c r="V44" i="1"/>
  <c r="R44" i="1"/>
  <c r="Q44" i="1"/>
  <c r="K44" i="1"/>
  <c r="F44" i="1" s="1"/>
  <c r="J44" i="1"/>
  <c r="I44" i="1"/>
  <c r="M44" i="1" s="1"/>
  <c r="E44" i="1"/>
  <c r="AG43" i="1"/>
  <c r="AF43" i="1"/>
  <c r="AB43" i="1"/>
  <c r="AA43" i="1"/>
  <c r="W43" i="1"/>
  <c r="V43" i="1"/>
  <c r="R43" i="1"/>
  <c r="Q43" i="1"/>
  <c r="K43" i="1"/>
  <c r="F43" i="1" s="1"/>
  <c r="J43" i="1"/>
  <c r="I43" i="1"/>
  <c r="L43" i="1" s="1"/>
  <c r="G43" i="1" s="1"/>
  <c r="E43" i="1"/>
  <c r="AG42" i="1"/>
  <c r="AF42" i="1"/>
  <c r="AB42" i="1"/>
  <c r="AA42" i="1"/>
  <c r="W42" i="1"/>
  <c r="V42" i="1"/>
  <c r="R42" i="1"/>
  <c r="Q42" i="1"/>
  <c r="K42" i="1"/>
  <c r="F42" i="1" s="1"/>
  <c r="J42" i="1"/>
  <c r="I42" i="1"/>
  <c r="M42" i="1" s="1"/>
  <c r="E42" i="1"/>
  <c r="AG41" i="1"/>
  <c r="AF41" i="1"/>
  <c r="AB41" i="1"/>
  <c r="AA41" i="1"/>
  <c r="W41" i="1"/>
  <c r="V41" i="1"/>
  <c r="R41" i="1"/>
  <c r="Q41" i="1"/>
  <c r="K41" i="1"/>
  <c r="F41" i="1" s="1"/>
  <c r="J41" i="1"/>
  <c r="I41" i="1"/>
  <c r="L41" i="1" s="1"/>
  <c r="G41" i="1" s="1"/>
  <c r="E41" i="1"/>
  <c r="AG40" i="1"/>
  <c r="AF40" i="1"/>
  <c r="AB40" i="1"/>
  <c r="AA40" i="1"/>
  <c r="W40" i="1"/>
  <c r="V40" i="1"/>
  <c r="R40" i="1"/>
  <c r="Q40" i="1"/>
  <c r="K40" i="1"/>
  <c r="F40" i="1" s="1"/>
  <c r="J40" i="1"/>
  <c r="I40" i="1"/>
  <c r="M40" i="1" s="1"/>
  <c r="E40" i="1"/>
  <c r="AG39" i="1"/>
  <c r="AF39" i="1"/>
  <c r="AB39" i="1"/>
  <c r="AA39" i="1"/>
  <c r="W39" i="1"/>
  <c r="V39" i="1"/>
  <c r="R39" i="1"/>
  <c r="Q39" i="1"/>
  <c r="K39" i="1"/>
  <c r="F39" i="1" s="1"/>
  <c r="J39" i="1"/>
  <c r="I39" i="1"/>
  <c r="L39" i="1" s="1"/>
  <c r="G39" i="1" s="1"/>
  <c r="E39" i="1"/>
  <c r="AG38" i="1"/>
  <c r="AF38" i="1"/>
  <c r="AB38" i="1"/>
  <c r="AA38" i="1"/>
  <c r="W38" i="1"/>
  <c r="V38" i="1"/>
  <c r="R38" i="1"/>
  <c r="Q38" i="1"/>
  <c r="K38" i="1"/>
  <c r="F38" i="1" s="1"/>
  <c r="J38" i="1"/>
  <c r="I38" i="1"/>
  <c r="M38" i="1" s="1"/>
  <c r="E38" i="1"/>
  <c r="AG37" i="1"/>
  <c r="AF37" i="1"/>
  <c r="AB37" i="1"/>
  <c r="AA37" i="1"/>
  <c r="W37" i="1"/>
  <c r="V37" i="1"/>
  <c r="R37" i="1"/>
  <c r="Q37" i="1"/>
  <c r="K37" i="1"/>
  <c r="F37" i="1" s="1"/>
  <c r="J37" i="1"/>
  <c r="I37" i="1"/>
  <c r="L37" i="1" s="1"/>
  <c r="G37" i="1" s="1"/>
  <c r="E37" i="1"/>
  <c r="AG36" i="1"/>
  <c r="AF36" i="1"/>
  <c r="AB36" i="1"/>
  <c r="AA36" i="1"/>
  <c r="W36" i="1"/>
  <c r="V36" i="1"/>
  <c r="R36" i="1"/>
  <c r="Q36" i="1"/>
  <c r="K36" i="1"/>
  <c r="F36" i="1" s="1"/>
  <c r="J36" i="1"/>
  <c r="I36" i="1"/>
  <c r="M36" i="1" s="1"/>
  <c r="E36" i="1"/>
  <c r="AG35" i="1"/>
  <c r="AF35" i="1"/>
  <c r="AB35" i="1"/>
  <c r="AA35" i="1"/>
  <c r="W35" i="1"/>
  <c r="V35" i="1"/>
  <c r="R35" i="1"/>
  <c r="Q35" i="1"/>
  <c r="K35" i="1"/>
  <c r="F35" i="1" s="1"/>
  <c r="J35" i="1"/>
  <c r="I35" i="1"/>
  <c r="L35" i="1" s="1"/>
  <c r="G35" i="1" s="1"/>
  <c r="E35" i="1"/>
  <c r="AG34" i="1"/>
  <c r="AF34" i="1"/>
  <c r="AB34" i="1"/>
  <c r="AA34" i="1"/>
  <c r="W34" i="1"/>
  <c r="V34" i="1"/>
  <c r="R34" i="1"/>
  <c r="Q34" i="1"/>
  <c r="K34" i="1"/>
  <c r="F34" i="1" s="1"/>
  <c r="J34" i="1"/>
  <c r="I34" i="1"/>
  <c r="M34" i="1" s="1"/>
  <c r="E34" i="1"/>
  <c r="AG33" i="1"/>
  <c r="AF33" i="1"/>
  <c r="AB33" i="1"/>
  <c r="AA33" i="1"/>
  <c r="W33" i="1"/>
  <c r="V33" i="1"/>
  <c r="R33" i="1"/>
  <c r="Q33" i="1"/>
  <c r="K33" i="1"/>
  <c r="F33" i="1" s="1"/>
  <c r="J33" i="1"/>
  <c r="I33" i="1"/>
  <c r="L33" i="1" s="1"/>
  <c r="G33" i="1" s="1"/>
  <c r="E33" i="1"/>
  <c r="AG32" i="1"/>
  <c r="AF32" i="1"/>
  <c r="AB32" i="1"/>
  <c r="AA32" i="1"/>
  <c r="W32" i="1"/>
  <c r="V32" i="1"/>
  <c r="R32" i="1"/>
  <c r="Q32" i="1"/>
  <c r="K32" i="1"/>
  <c r="F32" i="1" s="1"/>
  <c r="J32" i="1"/>
  <c r="I32" i="1"/>
  <c r="M32" i="1" s="1"/>
  <c r="E32" i="1"/>
  <c r="AG31" i="1"/>
  <c r="AF31" i="1"/>
  <c r="AB31" i="1"/>
  <c r="AA31" i="1"/>
  <c r="W31" i="1"/>
  <c r="V31" i="1"/>
  <c r="R31" i="1"/>
  <c r="Q31" i="1"/>
  <c r="K31" i="1"/>
  <c r="F31" i="1" s="1"/>
  <c r="J31" i="1"/>
  <c r="I31" i="1"/>
  <c r="L31" i="1" s="1"/>
  <c r="G31" i="1" s="1"/>
  <c r="E31" i="1"/>
  <c r="AG30" i="1"/>
  <c r="AF30" i="1"/>
  <c r="AB30" i="1"/>
  <c r="AA30" i="1"/>
  <c r="W30" i="1"/>
  <c r="V30" i="1"/>
  <c r="R30" i="1"/>
  <c r="Q30" i="1"/>
  <c r="K30" i="1"/>
  <c r="F30" i="1" s="1"/>
  <c r="J30" i="1"/>
  <c r="I30" i="1"/>
  <c r="M30" i="1" s="1"/>
  <c r="E30" i="1"/>
  <c r="AG29" i="1"/>
  <c r="AF29" i="1"/>
  <c r="AB29" i="1"/>
  <c r="AA29" i="1"/>
  <c r="W29" i="1"/>
  <c r="V29" i="1"/>
  <c r="R29" i="1"/>
  <c r="Q29" i="1"/>
  <c r="K29" i="1"/>
  <c r="F29" i="1" s="1"/>
  <c r="J29" i="1"/>
  <c r="I29" i="1"/>
  <c r="L29" i="1" s="1"/>
  <c r="G29" i="1" s="1"/>
  <c r="E29" i="1"/>
  <c r="AG28" i="1"/>
  <c r="AF28" i="1"/>
  <c r="AB28" i="1"/>
  <c r="AA28" i="1"/>
  <c r="W28" i="1"/>
  <c r="V28" i="1"/>
  <c r="R28" i="1"/>
  <c r="Q28" i="1"/>
  <c r="K28" i="1"/>
  <c r="F28" i="1" s="1"/>
  <c r="J28" i="1"/>
  <c r="I28" i="1"/>
  <c r="M28" i="1" s="1"/>
  <c r="E28" i="1"/>
  <c r="AG27" i="1"/>
  <c r="AF27" i="1"/>
  <c r="AB27" i="1"/>
  <c r="AA27" i="1"/>
  <c r="W27" i="1"/>
  <c r="V27" i="1"/>
  <c r="R27" i="1"/>
  <c r="Q27" i="1"/>
  <c r="K27" i="1"/>
  <c r="F27" i="1" s="1"/>
  <c r="J27" i="1"/>
  <c r="I27" i="1"/>
  <c r="L27" i="1" s="1"/>
  <c r="G27" i="1" s="1"/>
  <c r="E27" i="1"/>
  <c r="AG26" i="1"/>
  <c r="AF26" i="1"/>
  <c r="AB26" i="1"/>
  <c r="AA26" i="1"/>
  <c r="W26" i="1"/>
  <c r="V26" i="1"/>
  <c r="R26" i="1"/>
  <c r="Q26" i="1"/>
  <c r="K26" i="1"/>
  <c r="F26" i="1" s="1"/>
  <c r="J26" i="1"/>
  <c r="I26" i="1"/>
  <c r="M26" i="1" s="1"/>
  <c r="E26" i="1"/>
  <c r="AG25" i="1"/>
  <c r="AF25" i="1"/>
  <c r="AB25" i="1"/>
  <c r="AA25" i="1"/>
  <c r="W25" i="1"/>
  <c r="V25" i="1"/>
  <c r="R25" i="1"/>
  <c r="Q25" i="1"/>
  <c r="K25" i="1"/>
  <c r="F25" i="1" s="1"/>
  <c r="J25" i="1"/>
  <c r="I25" i="1"/>
  <c r="L25" i="1" s="1"/>
  <c r="G25" i="1" s="1"/>
  <c r="E25" i="1"/>
  <c r="AG24" i="1"/>
  <c r="AF24" i="1"/>
  <c r="AB24" i="1"/>
  <c r="AA24" i="1"/>
  <c r="W24" i="1"/>
  <c r="V24" i="1"/>
  <c r="R24" i="1"/>
  <c r="Q24" i="1"/>
  <c r="K24" i="1"/>
  <c r="F24" i="1" s="1"/>
  <c r="J24" i="1"/>
  <c r="I24" i="1"/>
  <c r="M24" i="1" s="1"/>
  <c r="E24" i="1"/>
  <c r="AG23" i="1"/>
  <c r="AF23" i="1"/>
  <c r="AB23" i="1"/>
  <c r="AA23" i="1"/>
  <c r="W23" i="1"/>
  <c r="V23" i="1"/>
  <c r="R23" i="1"/>
  <c r="Q23" i="1"/>
  <c r="K23" i="1"/>
  <c r="F23" i="1" s="1"/>
  <c r="J23" i="1"/>
  <c r="I23" i="1"/>
  <c r="L23" i="1" s="1"/>
  <c r="G23" i="1" s="1"/>
  <c r="E23" i="1"/>
  <c r="AG22" i="1"/>
  <c r="AF22" i="1"/>
  <c r="AB22" i="1"/>
  <c r="AA22" i="1"/>
  <c r="W22" i="1"/>
  <c r="V22" i="1"/>
  <c r="R22" i="1"/>
  <c r="Q22" i="1"/>
  <c r="K22" i="1"/>
  <c r="F22" i="1" s="1"/>
  <c r="J22" i="1"/>
  <c r="I22" i="1"/>
  <c r="M22" i="1" s="1"/>
  <c r="E22" i="1"/>
  <c r="AG21" i="1"/>
  <c r="AF21" i="1"/>
  <c r="AB21" i="1"/>
  <c r="AA21" i="1"/>
  <c r="W21" i="1"/>
  <c r="V21" i="1"/>
  <c r="R21" i="1"/>
  <c r="Q21" i="1"/>
  <c r="K21" i="1"/>
  <c r="F21" i="1" s="1"/>
  <c r="J21" i="1"/>
  <c r="I21" i="1"/>
  <c r="L21" i="1" s="1"/>
  <c r="G21" i="1" s="1"/>
  <c r="E21" i="1"/>
  <c r="AG20" i="1"/>
  <c r="AF20" i="1"/>
  <c r="AB20" i="1"/>
  <c r="AA20" i="1"/>
  <c r="W20" i="1"/>
  <c r="V20" i="1"/>
  <c r="R20" i="1"/>
  <c r="Q20" i="1"/>
  <c r="K20" i="1"/>
  <c r="F20" i="1" s="1"/>
  <c r="J20" i="1"/>
  <c r="I20" i="1"/>
  <c r="M20" i="1" s="1"/>
  <c r="E20" i="1"/>
  <c r="AG19" i="1"/>
  <c r="AF19" i="1"/>
  <c r="AB19" i="1"/>
  <c r="AA19" i="1"/>
  <c r="W19" i="1"/>
  <c r="V19" i="1"/>
  <c r="R19" i="1"/>
  <c r="Q19" i="1"/>
  <c r="K19" i="1"/>
  <c r="F19" i="1" s="1"/>
  <c r="J19" i="1"/>
  <c r="I19" i="1"/>
  <c r="L19" i="1" s="1"/>
  <c r="G19" i="1" s="1"/>
  <c r="E19" i="1"/>
  <c r="AG18" i="1"/>
  <c r="AF18" i="1"/>
  <c r="AB18" i="1"/>
  <c r="AA18" i="1"/>
  <c r="W18" i="1"/>
  <c r="V18" i="1"/>
  <c r="R18" i="1"/>
  <c r="Q18" i="1"/>
  <c r="K18" i="1"/>
  <c r="F18" i="1" s="1"/>
  <c r="J18" i="1"/>
  <c r="I18" i="1"/>
  <c r="M18" i="1" s="1"/>
  <c r="E18" i="1"/>
  <c r="AG17" i="1"/>
  <c r="AF17" i="1"/>
  <c r="AB17" i="1"/>
  <c r="AA17" i="1"/>
  <c r="W17" i="1"/>
  <c r="V17" i="1"/>
  <c r="R17" i="1"/>
  <c r="Q17" i="1"/>
  <c r="K17" i="1"/>
  <c r="F17" i="1" s="1"/>
  <c r="J17" i="1"/>
  <c r="I17" i="1"/>
  <c r="L17" i="1" s="1"/>
  <c r="G17" i="1" s="1"/>
  <c r="E17" i="1"/>
  <c r="AG16" i="1"/>
  <c r="AF16" i="1"/>
  <c r="AB16" i="1"/>
  <c r="AA16" i="1"/>
  <c r="W16" i="1"/>
  <c r="V16" i="1"/>
  <c r="R16" i="1"/>
  <c r="Q16" i="1"/>
  <c r="K16" i="1"/>
  <c r="F16" i="1" s="1"/>
  <c r="J16" i="1"/>
  <c r="I16" i="1"/>
  <c r="M16" i="1" s="1"/>
  <c r="E16" i="1"/>
  <c r="AG15" i="1"/>
  <c r="AF15" i="1"/>
  <c r="AB15" i="1"/>
  <c r="AA15" i="1"/>
  <c r="W15" i="1"/>
  <c r="V15" i="1"/>
  <c r="R15" i="1"/>
  <c r="Q15" i="1"/>
  <c r="K15" i="1"/>
  <c r="F15" i="1" s="1"/>
  <c r="J15" i="1"/>
  <c r="I15" i="1"/>
  <c r="L15" i="1" s="1"/>
  <c r="G15" i="1" s="1"/>
  <c r="E15" i="1"/>
  <c r="AG14" i="1"/>
  <c r="AF14" i="1"/>
  <c r="AB14" i="1"/>
  <c r="AA14" i="1"/>
  <c r="W14" i="1"/>
  <c r="V14" i="1"/>
  <c r="R14" i="1"/>
  <c r="Q14" i="1"/>
  <c r="K14" i="1"/>
  <c r="F14" i="1" s="1"/>
  <c r="J14" i="1"/>
  <c r="I14" i="1"/>
  <c r="M14" i="1" s="1"/>
  <c r="E14" i="1"/>
  <c r="AG13" i="1"/>
  <c r="AF13" i="1"/>
  <c r="AB13" i="1"/>
  <c r="AA13" i="1"/>
  <c r="W13" i="1"/>
  <c r="V13" i="1"/>
  <c r="R13" i="1"/>
  <c r="Q13" i="1"/>
  <c r="K13" i="1"/>
  <c r="F13" i="1" s="1"/>
  <c r="J13" i="1"/>
  <c r="I13" i="1"/>
  <c r="L13" i="1" s="1"/>
  <c r="G13" i="1" s="1"/>
  <c r="E13" i="1"/>
  <c r="AG12" i="1"/>
  <c r="AF12" i="1"/>
  <c r="AB12" i="1"/>
  <c r="AA12" i="1"/>
  <c r="W12" i="1"/>
  <c r="V12" i="1"/>
  <c r="R12" i="1"/>
  <c r="Q12" i="1"/>
  <c r="K12" i="1"/>
  <c r="F12" i="1" s="1"/>
  <c r="J12" i="1"/>
  <c r="I12" i="1"/>
  <c r="M12" i="1" s="1"/>
  <c r="E12" i="1"/>
  <c r="AG11" i="1"/>
  <c r="AF11" i="1"/>
  <c r="AB11" i="1"/>
  <c r="AA11" i="1"/>
  <c r="W11" i="1"/>
  <c r="V11" i="1"/>
  <c r="R11" i="1"/>
  <c r="Q11" i="1"/>
  <c r="K11" i="1"/>
  <c r="F11" i="1" s="1"/>
  <c r="J11" i="1"/>
  <c r="I11" i="1"/>
  <c r="E11" i="1"/>
  <c r="AG10" i="1"/>
  <c r="AF10" i="1"/>
  <c r="AB10" i="1"/>
  <c r="AA10" i="1"/>
  <c r="W10" i="1"/>
  <c r="V10" i="1"/>
  <c r="R10" i="1"/>
  <c r="Q10" i="1"/>
  <c r="M10" i="1"/>
  <c r="K10" i="1"/>
  <c r="F10" i="1" s="1"/>
  <c r="J10" i="1"/>
  <c r="I10" i="1"/>
  <c r="E10" i="1"/>
  <c r="AG9" i="1"/>
  <c r="AF9" i="1"/>
  <c r="AB9" i="1"/>
  <c r="AA9" i="1"/>
  <c r="W9" i="1"/>
  <c r="V9" i="1"/>
  <c r="R9" i="1"/>
  <c r="Q9" i="1"/>
  <c r="K9" i="1"/>
  <c r="F9" i="1" s="1"/>
  <c r="J9" i="1"/>
  <c r="I9" i="1"/>
  <c r="E9" i="1"/>
  <c r="AG8" i="1"/>
  <c r="AF8" i="1"/>
  <c r="AB8" i="1"/>
  <c r="AA8" i="1"/>
  <c r="W8" i="1"/>
  <c r="V8" i="1"/>
  <c r="R8" i="1"/>
  <c r="Q8" i="1"/>
  <c r="K8" i="1"/>
  <c r="J8" i="1"/>
  <c r="I8" i="1"/>
  <c r="M8" i="1" s="1"/>
  <c r="F8" i="1"/>
  <c r="E8" i="1"/>
  <c r="H8" i="1" s="1"/>
  <c r="D8" i="1"/>
  <c r="AG7" i="1"/>
  <c r="AF7" i="1"/>
  <c r="AB7" i="1"/>
  <c r="AA7" i="1"/>
  <c r="W7" i="1"/>
  <c r="V7" i="1"/>
  <c r="R7" i="1"/>
  <c r="Q7" i="1"/>
  <c r="K7" i="1"/>
  <c r="F7" i="1" s="1"/>
  <c r="J7" i="1"/>
  <c r="M7" i="1" s="1"/>
  <c r="I7" i="1"/>
  <c r="D7" i="1"/>
  <c r="AG6" i="1"/>
  <c r="AF6" i="1"/>
  <c r="AB6" i="1"/>
  <c r="AA6" i="1"/>
  <c r="W6" i="1"/>
  <c r="V6" i="1"/>
  <c r="R6" i="1"/>
  <c r="Q6" i="1"/>
  <c r="K6" i="1"/>
  <c r="J6" i="1"/>
  <c r="I6" i="1"/>
  <c r="M6" i="1" s="1"/>
  <c r="F6" i="1"/>
  <c r="E6" i="1"/>
  <c r="AG5" i="1"/>
  <c r="AF5" i="1"/>
  <c r="AB5" i="1"/>
  <c r="AA5" i="1"/>
  <c r="W5" i="1"/>
  <c r="V5" i="1"/>
  <c r="V52" i="1" s="1"/>
  <c r="R5" i="1"/>
  <c r="Q5" i="1"/>
  <c r="K5" i="1"/>
  <c r="L5" i="1" s="1"/>
  <c r="G5" i="1" s="1"/>
  <c r="J5" i="1"/>
  <c r="M5" i="1" s="1"/>
  <c r="I5" i="1"/>
  <c r="D5" i="1"/>
  <c r="AG4" i="1"/>
  <c r="AF4" i="1"/>
  <c r="AF52" i="1" s="1"/>
  <c r="AB4" i="1"/>
  <c r="AA4" i="1"/>
  <c r="AA52" i="1" s="1"/>
  <c r="W4" i="1"/>
  <c r="V4" i="1"/>
  <c r="R4" i="1"/>
  <c r="Q4" i="1"/>
  <c r="K4" i="1"/>
  <c r="J4" i="1"/>
  <c r="I4" i="1"/>
  <c r="M4" i="1" s="1"/>
  <c r="F4" i="1"/>
  <c r="E4" i="1"/>
  <c r="J52" i="1"/>
  <c r="K52" i="1"/>
  <c r="N52" i="1"/>
  <c r="O52" i="1"/>
  <c r="P52" i="1"/>
  <c r="Q52" i="1"/>
  <c r="R52" i="1"/>
  <c r="S52" i="1"/>
  <c r="T52" i="1"/>
  <c r="W52" i="1" s="1"/>
  <c r="U52" i="1"/>
  <c r="X52" i="1"/>
  <c r="Y52" i="1"/>
  <c r="AB52" i="1" s="1"/>
  <c r="Z52" i="1"/>
  <c r="AC52" i="1"/>
  <c r="AD52" i="1"/>
  <c r="AG52" i="1" s="1"/>
  <c r="AE52" i="1"/>
  <c r="M71" i="1" l="1"/>
  <c r="M70" i="1"/>
  <c r="M69" i="1"/>
  <c r="M73" i="1"/>
  <c r="M77" i="1"/>
  <c r="I63" i="1"/>
  <c r="E62" i="1"/>
  <c r="H62" i="1" s="1"/>
  <c r="F58" i="1"/>
  <c r="F60" i="1"/>
  <c r="F62" i="1"/>
  <c r="E57" i="1"/>
  <c r="H57" i="1" s="1"/>
  <c r="M57" i="1"/>
  <c r="E59" i="1"/>
  <c r="H59" i="1" s="1"/>
  <c r="M59" i="1"/>
  <c r="M61" i="1"/>
  <c r="E63" i="1"/>
  <c r="H63" i="1" s="1"/>
  <c r="M63" i="1"/>
  <c r="H4" i="1"/>
  <c r="H6" i="1"/>
  <c r="L7" i="1"/>
  <c r="G7" i="1" s="1"/>
  <c r="L10" i="1"/>
  <c r="G10" i="1" s="1"/>
  <c r="D10" i="1"/>
  <c r="H10" i="1" s="1"/>
  <c r="I52" i="1"/>
  <c r="M52" i="1" s="1"/>
  <c r="E5" i="1"/>
  <c r="H5" i="1" s="1"/>
  <c r="E7" i="1"/>
  <c r="H7" i="1" s="1"/>
  <c r="H12" i="1"/>
  <c r="D4" i="1"/>
  <c r="L4" i="1"/>
  <c r="G4" i="1" s="1"/>
  <c r="F5" i="1"/>
  <c r="F52" i="1" s="1"/>
  <c r="D6" i="1"/>
  <c r="L6" i="1"/>
  <c r="G6" i="1" s="1"/>
  <c r="L8" i="1"/>
  <c r="G8" i="1" s="1"/>
  <c r="H9" i="1"/>
  <c r="L11" i="1"/>
  <c r="G11" i="1" s="1"/>
  <c r="L12" i="1"/>
  <c r="G12" i="1" s="1"/>
  <c r="D12" i="1"/>
  <c r="H15" i="1"/>
  <c r="H16" i="1"/>
  <c r="H20" i="1"/>
  <c r="H23" i="1"/>
  <c r="H24" i="1"/>
  <c r="H28" i="1"/>
  <c r="H31" i="1"/>
  <c r="H32" i="1"/>
  <c r="H36" i="1"/>
  <c r="H39" i="1"/>
  <c r="H40" i="1"/>
  <c r="H44" i="1"/>
  <c r="H47" i="1"/>
  <c r="H48" i="1"/>
  <c r="L9" i="1"/>
  <c r="G9" i="1" s="1"/>
  <c r="D9" i="1"/>
  <c r="M9" i="1"/>
  <c r="M11" i="1"/>
  <c r="M13" i="1"/>
  <c r="M15" i="1"/>
  <c r="M17" i="1"/>
  <c r="M19" i="1"/>
  <c r="M21" i="1"/>
  <c r="M23" i="1"/>
  <c r="M25" i="1"/>
  <c r="M27" i="1"/>
  <c r="M29" i="1"/>
  <c r="M31" i="1"/>
  <c r="M33" i="1"/>
  <c r="M35" i="1"/>
  <c r="M37" i="1"/>
  <c r="M39" i="1"/>
  <c r="M41" i="1"/>
  <c r="M43" i="1"/>
  <c r="M45" i="1"/>
  <c r="D14" i="1"/>
  <c r="H14" i="1" s="1"/>
  <c r="L14" i="1"/>
  <c r="G14" i="1" s="1"/>
  <c r="D16" i="1"/>
  <c r="L16" i="1"/>
  <c r="G16" i="1" s="1"/>
  <c r="D18" i="1"/>
  <c r="H18" i="1" s="1"/>
  <c r="L18" i="1"/>
  <c r="G18" i="1" s="1"/>
  <c r="D20" i="1"/>
  <c r="L20" i="1"/>
  <c r="G20" i="1" s="1"/>
  <c r="D22" i="1"/>
  <c r="H22" i="1" s="1"/>
  <c r="L22" i="1"/>
  <c r="G22" i="1" s="1"/>
  <c r="D24" i="1"/>
  <c r="L24" i="1"/>
  <c r="G24" i="1" s="1"/>
  <c r="D26" i="1"/>
  <c r="H26" i="1" s="1"/>
  <c r="L26" i="1"/>
  <c r="G26" i="1" s="1"/>
  <c r="D28" i="1"/>
  <c r="L28" i="1"/>
  <c r="G28" i="1" s="1"/>
  <c r="D30" i="1"/>
  <c r="H30" i="1" s="1"/>
  <c r="L30" i="1"/>
  <c r="G30" i="1" s="1"/>
  <c r="D32" i="1"/>
  <c r="L32" i="1"/>
  <c r="G32" i="1" s="1"/>
  <c r="D34" i="1"/>
  <c r="H34" i="1" s="1"/>
  <c r="L34" i="1"/>
  <c r="G34" i="1" s="1"/>
  <c r="D36" i="1"/>
  <c r="L36" i="1"/>
  <c r="G36" i="1" s="1"/>
  <c r="D38" i="1"/>
  <c r="H38" i="1" s="1"/>
  <c r="L38" i="1"/>
  <c r="G38" i="1" s="1"/>
  <c r="D40" i="1"/>
  <c r="L40" i="1"/>
  <c r="G40" i="1" s="1"/>
  <c r="D42" i="1"/>
  <c r="H42" i="1" s="1"/>
  <c r="L42" i="1"/>
  <c r="G42" i="1" s="1"/>
  <c r="D44" i="1"/>
  <c r="L44" i="1"/>
  <c r="G44" i="1" s="1"/>
  <c r="D46" i="1"/>
  <c r="H46" i="1" s="1"/>
  <c r="L46" i="1"/>
  <c r="G46" i="1" s="1"/>
  <c r="D48" i="1"/>
  <c r="L48" i="1"/>
  <c r="G48" i="1" s="1"/>
  <c r="D11" i="1"/>
  <c r="H11" i="1" s="1"/>
  <c r="D13" i="1"/>
  <c r="H13" i="1" s="1"/>
  <c r="D15" i="1"/>
  <c r="D17" i="1"/>
  <c r="H17" i="1" s="1"/>
  <c r="D19" i="1"/>
  <c r="H19" i="1" s="1"/>
  <c r="D21" i="1"/>
  <c r="H21" i="1" s="1"/>
  <c r="D23" i="1"/>
  <c r="D25" i="1"/>
  <c r="H25" i="1" s="1"/>
  <c r="D27" i="1"/>
  <c r="H27" i="1" s="1"/>
  <c r="D29" i="1"/>
  <c r="H29" i="1" s="1"/>
  <c r="D31" i="1"/>
  <c r="D33" i="1"/>
  <c r="H33" i="1" s="1"/>
  <c r="D35" i="1"/>
  <c r="H35" i="1" s="1"/>
  <c r="D37" i="1"/>
  <c r="H37" i="1" s="1"/>
  <c r="D39" i="1"/>
  <c r="D41" i="1"/>
  <c r="H41" i="1" s="1"/>
  <c r="D43" i="1"/>
  <c r="H43" i="1" s="1"/>
  <c r="D45" i="1"/>
  <c r="H45" i="1" s="1"/>
  <c r="D47" i="1"/>
  <c r="D49" i="1"/>
  <c r="H49" i="1" s="1"/>
  <c r="E52" i="1"/>
  <c r="D52" i="1"/>
  <c r="I62" i="1" l="1"/>
  <c r="H60" i="1"/>
  <c r="I60" i="1"/>
  <c r="I59" i="1"/>
  <c r="H58" i="1"/>
  <c r="I58" i="1"/>
  <c r="I57" i="1"/>
  <c r="H52" i="1"/>
  <c r="G52" i="1"/>
  <c r="L52" i="1"/>
  <c r="J712" i="6" l="1"/>
  <c r="O706" i="6" s="1"/>
  <c r="I712" i="6"/>
  <c r="N706" i="6" s="1"/>
  <c r="H712" i="6"/>
  <c r="M706" i="6" s="1"/>
  <c r="G712" i="6"/>
  <c r="L706" i="6" s="1"/>
  <c r="F712" i="6"/>
  <c r="K706" i="6" s="1"/>
  <c r="K707" i="6" l="1"/>
  <c r="K710" i="6"/>
  <c r="K708" i="6"/>
  <c r="K711" i="6"/>
  <c r="K709" i="6"/>
  <c r="M708" i="6"/>
  <c r="M709" i="6"/>
  <c r="M707" i="6"/>
  <c r="M712" i="6" s="1"/>
  <c r="M711" i="6"/>
  <c r="M710" i="6"/>
  <c r="N708" i="6"/>
  <c r="N711" i="6"/>
  <c r="N709" i="6"/>
  <c r="N710" i="6"/>
  <c r="N707" i="6"/>
  <c r="L710" i="6"/>
  <c r="L708" i="6"/>
  <c r="L711" i="6"/>
  <c r="L709" i="6"/>
  <c r="L707" i="6"/>
  <c r="O711" i="6"/>
  <c r="O707" i="6"/>
  <c r="O709" i="6"/>
  <c r="O708" i="6"/>
  <c r="O710" i="6"/>
  <c r="I591" i="6"/>
  <c r="L587" i="6" s="1"/>
  <c r="H591" i="6"/>
  <c r="K587" i="6" s="1"/>
  <c r="G591" i="6"/>
  <c r="J587" i="6" s="1"/>
  <c r="J589" i="6" s="1"/>
  <c r="N712" i="6" l="1"/>
  <c r="O712" i="6"/>
  <c r="L712" i="6"/>
  <c r="K712" i="6"/>
  <c r="K589" i="6"/>
  <c r="K590" i="6"/>
  <c r="K588" i="6"/>
  <c r="L590" i="6"/>
  <c r="L588" i="6"/>
  <c r="L589" i="6"/>
  <c r="J590" i="6"/>
  <c r="J588" i="6"/>
  <c r="L591" i="6" l="1"/>
  <c r="J591" i="6"/>
  <c r="K591" i="6"/>
  <c r="E647" i="7" l="1"/>
  <c r="F647" i="7"/>
  <c r="G647" i="7"/>
  <c r="H647" i="7"/>
  <c r="K642" i="7" l="1"/>
  <c r="S658" i="7"/>
  <c r="R658" i="7"/>
  <c r="Q658" i="7"/>
  <c r="P658" i="7"/>
  <c r="O658" i="7"/>
  <c r="I658" i="7"/>
  <c r="N653" i="7" s="1"/>
  <c r="H658" i="7"/>
  <c r="M653" i="7" s="1"/>
  <c r="G658" i="7"/>
  <c r="F658" i="7"/>
  <c r="K653" i="7" s="1"/>
  <c r="E658" i="7"/>
  <c r="J653" i="7" s="1"/>
  <c r="L653" i="7"/>
  <c r="S647" i="7"/>
  <c r="R647" i="7"/>
  <c r="Q647" i="7"/>
  <c r="P647" i="7"/>
  <c r="O647" i="7"/>
  <c r="I647" i="7"/>
  <c r="N642" i="7" s="1"/>
  <c r="M642" i="7"/>
  <c r="L642" i="7"/>
  <c r="J642" i="7"/>
  <c r="J655" i="7" l="1"/>
  <c r="J657" i="7"/>
  <c r="J654" i="7"/>
  <c r="J656" i="7"/>
  <c r="M654" i="7"/>
  <c r="M656" i="7"/>
  <c r="M657" i="7"/>
  <c r="M655" i="7"/>
  <c r="N656" i="7"/>
  <c r="N654" i="7"/>
  <c r="N655" i="7"/>
  <c r="N657" i="7"/>
  <c r="J646" i="7"/>
  <c r="J645" i="7"/>
  <c r="J644" i="7"/>
  <c r="J643" i="7"/>
  <c r="L645" i="7"/>
  <c r="L643" i="7"/>
  <c r="L644" i="7"/>
  <c r="L646" i="7"/>
  <c r="M644" i="7"/>
  <c r="M645" i="7"/>
  <c r="M646" i="7"/>
  <c r="M643" i="7"/>
  <c r="L657" i="7"/>
  <c r="L655" i="7"/>
  <c r="L654" i="7"/>
  <c r="L656" i="7"/>
  <c r="N646" i="7"/>
  <c r="N644" i="7"/>
  <c r="N643" i="7"/>
  <c r="N645" i="7"/>
  <c r="K657" i="7"/>
  <c r="K655" i="7"/>
  <c r="K656" i="7"/>
  <c r="K654" i="7"/>
  <c r="K644" i="7"/>
  <c r="K645" i="7"/>
  <c r="K643" i="7"/>
  <c r="K646" i="7"/>
  <c r="J267" i="6"/>
  <c r="K267" i="6"/>
  <c r="L267" i="6"/>
  <c r="M267" i="6"/>
  <c r="N267" i="6"/>
  <c r="J268" i="6"/>
  <c r="K268" i="6"/>
  <c r="L268" i="6"/>
  <c r="M268" i="6"/>
  <c r="N268" i="6"/>
  <c r="J269" i="6"/>
  <c r="K269" i="6"/>
  <c r="L269" i="6"/>
  <c r="M269" i="6"/>
  <c r="N269" i="6"/>
  <c r="J270" i="6"/>
  <c r="K270" i="6"/>
  <c r="L270" i="6"/>
  <c r="M270" i="6"/>
  <c r="N270" i="6"/>
  <c r="J271" i="6"/>
  <c r="K271" i="6"/>
  <c r="L271" i="6"/>
  <c r="M271" i="6"/>
  <c r="N271" i="6"/>
  <c r="N647" i="7" l="1"/>
  <c r="L658" i="7"/>
  <c r="J658" i="7"/>
  <c r="N658" i="7"/>
  <c r="M647" i="7"/>
  <c r="L647" i="7"/>
  <c r="M658" i="7"/>
  <c r="K658" i="7"/>
  <c r="F261" i="6"/>
  <c r="G261" i="6"/>
  <c r="H261" i="6"/>
  <c r="I261" i="6"/>
  <c r="O616" i="7" l="1"/>
  <c r="O615" i="7"/>
  <c r="O614" i="7"/>
  <c r="O613" i="7"/>
  <c r="O612" i="7"/>
  <c r="O611" i="7"/>
  <c r="O610" i="7"/>
  <c r="O609" i="7"/>
  <c r="O608" i="7"/>
  <c r="O607" i="7"/>
  <c r="O606" i="7"/>
  <c r="O605" i="7"/>
  <c r="O604" i="7"/>
  <c r="O603" i="7"/>
  <c r="O602" i="7"/>
  <c r="O601" i="7"/>
  <c r="O600" i="7"/>
  <c r="O599" i="7"/>
  <c r="O598" i="7"/>
  <c r="O597" i="7"/>
  <c r="O565" i="7"/>
  <c r="O564" i="7"/>
  <c r="O563" i="7"/>
  <c r="O562" i="7"/>
  <c r="G583" i="7" s="1"/>
  <c r="O569" i="7"/>
  <c r="O568" i="7"/>
  <c r="O567" i="7"/>
  <c r="O566" i="7"/>
  <c r="G587" i="7" s="1"/>
  <c r="O573" i="7"/>
  <c r="O572" i="7"/>
  <c r="O571" i="7"/>
  <c r="O570" i="7"/>
  <c r="O561" i="7"/>
  <c r="O560" i="7"/>
  <c r="O559" i="7"/>
  <c r="O558" i="7"/>
  <c r="G579" i="7" s="1"/>
  <c r="N579" i="7" s="1"/>
  <c r="O557" i="7"/>
  <c r="O556" i="7"/>
  <c r="O555" i="7"/>
  <c r="O554" i="7"/>
  <c r="G575" i="7" s="1"/>
  <c r="K575" i="7" s="1"/>
  <c r="G636" i="7" l="1"/>
  <c r="G635" i="7"/>
  <c r="G634" i="7"/>
  <c r="G633" i="7"/>
  <c r="G590" i="7"/>
  <c r="I590" i="7" s="1"/>
  <c r="G591" i="7"/>
  <c r="L591" i="7" s="1"/>
  <c r="G592" i="7"/>
  <c r="H592" i="7" s="1"/>
  <c r="G593" i="7"/>
  <c r="N593" i="7" s="1"/>
  <c r="G589" i="7"/>
  <c r="K589" i="7" s="1"/>
  <c r="G630" i="7"/>
  <c r="K630" i="7" s="1"/>
  <c r="G632" i="7"/>
  <c r="K632" i="7" s="1"/>
  <c r="G588" i="7"/>
  <c r="I588" i="7" s="1"/>
  <c r="G585" i="7"/>
  <c r="J585" i="7" s="1"/>
  <c r="G628" i="7"/>
  <c r="K628" i="7" s="1"/>
  <c r="G584" i="7"/>
  <c r="J584" i="7" s="1"/>
  <c r="G626" i="7"/>
  <c r="K626" i="7" s="1"/>
  <c r="G581" i="7"/>
  <c r="K581" i="7" s="1"/>
  <c r="G622" i="7"/>
  <c r="K622" i="7" s="1"/>
  <c r="G624" i="7"/>
  <c r="K624" i="7" s="1"/>
  <c r="G580" i="7"/>
  <c r="K580" i="7" s="1"/>
  <c r="G577" i="7"/>
  <c r="K577" i="7" s="1"/>
  <c r="G620" i="7"/>
  <c r="K620" i="7" s="1"/>
  <c r="G576" i="7"/>
  <c r="N576" i="7" s="1"/>
  <c r="G618" i="7"/>
  <c r="K618" i="7" s="1"/>
  <c r="G574" i="7"/>
  <c r="K574" i="7" s="1"/>
  <c r="G578" i="7"/>
  <c r="K578" i="7" s="1"/>
  <c r="G582" i="7"/>
  <c r="N582" i="7" s="1"/>
  <c r="G586" i="7"/>
  <c r="J586" i="7" s="1"/>
  <c r="G617" i="7"/>
  <c r="G619" i="7"/>
  <c r="N619" i="7" s="1"/>
  <c r="G621" i="7"/>
  <c r="G623" i="7"/>
  <c r="M623" i="7" s="1"/>
  <c r="G625" i="7"/>
  <c r="G627" i="7"/>
  <c r="J627" i="7" s="1"/>
  <c r="G629" i="7"/>
  <c r="G631" i="7"/>
  <c r="L618" i="7"/>
  <c r="M630" i="7"/>
  <c r="I623" i="7"/>
  <c r="L628" i="7"/>
  <c r="J619" i="7"/>
  <c r="I620" i="7"/>
  <c r="H582" i="7"/>
  <c r="M582" i="7"/>
  <c r="L583" i="7"/>
  <c r="K583" i="7"/>
  <c r="M583" i="7"/>
  <c r="N583" i="7"/>
  <c r="J583" i="7"/>
  <c r="I583" i="7"/>
  <c r="H583" i="7"/>
  <c r="J588" i="7"/>
  <c r="K588" i="7"/>
  <c r="M588" i="7"/>
  <c r="I586" i="7"/>
  <c r="K586" i="7"/>
  <c r="K587" i="7"/>
  <c r="M587" i="7"/>
  <c r="L587" i="7"/>
  <c r="H587" i="7"/>
  <c r="N587" i="7"/>
  <c r="J587" i="7"/>
  <c r="I587" i="7"/>
  <c r="K590" i="7"/>
  <c r="H590" i="7"/>
  <c r="M590" i="7"/>
  <c r="J590" i="7"/>
  <c r="N590" i="7"/>
  <c r="H575" i="7"/>
  <c r="I580" i="7"/>
  <c r="J580" i="7"/>
  <c r="H591" i="7"/>
  <c r="L592" i="7"/>
  <c r="I575" i="7"/>
  <c r="M575" i="7"/>
  <c r="H579" i="7"/>
  <c r="L579" i="7"/>
  <c r="H593" i="7"/>
  <c r="L593" i="7"/>
  <c r="L575" i="7"/>
  <c r="K579" i="7"/>
  <c r="J575" i="7"/>
  <c r="N575" i="7"/>
  <c r="I579" i="7"/>
  <c r="M579" i="7"/>
  <c r="J579" i="7"/>
  <c r="M626" i="7" l="1"/>
  <c r="H618" i="7"/>
  <c r="L576" i="7"/>
  <c r="H620" i="7"/>
  <c r="H580" i="7"/>
  <c r="L586" i="7"/>
  <c r="N584" i="7"/>
  <c r="M619" i="7"/>
  <c r="M618" i="7"/>
  <c r="M593" i="7"/>
  <c r="K576" i="7"/>
  <c r="L580" i="7"/>
  <c r="H588" i="7"/>
  <c r="J628" i="7"/>
  <c r="K593" i="7"/>
  <c r="L584" i="7"/>
  <c r="I593" i="7"/>
  <c r="N592" i="7"/>
  <c r="L588" i="7"/>
  <c r="I628" i="7"/>
  <c r="L626" i="7"/>
  <c r="H578" i="7"/>
  <c r="N620" i="7"/>
  <c r="N622" i="7"/>
  <c r="L630" i="7"/>
  <c r="H622" i="7"/>
  <c r="J578" i="7"/>
  <c r="I592" i="7"/>
  <c r="J620" i="7"/>
  <c r="N630" i="7"/>
  <c r="J622" i="7"/>
  <c r="J593" i="7"/>
  <c r="J592" i="7"/>
  <c r="N580" i="7"/>
  <c r="L590" i="7"/>
  <c r="H586" i="7"/>
  <c r="N588" i="7"/>
  <c r="M628" i="7"/>
  <c r="J630" i="7"/>
  <c r="L620" i="7"/>
  <c r="L622" i="7"/>
  <c r="H630" i="7"/>
  <c r="L578" i="7"/>
  <c r="M578" i="7"/>
  <c r="M592" i="7"/>
  <c r="N623" i="7"/>
  <c r="H628" i="7"/>
  <c r="O628" i="7" s="1"/>
  <c r="I630" i="7"/>
  <c r="I578" i="7"/>
  <c r="K592" i="7"/>
  <c r="J623" i="7"/>
  <c r="N626" i="7"/>
  <c r="N618" i="7"/>
  <c r="I626" i="7"/>
  <c r="H626" i="7"/>
  <c r="M580" i="7"/>
  <c r="O580" i="7" s="1"/>
  <c r="N628" i="7"/>
  <c r="M620" i="7"/>
  <c r="J626" i="7"/>
  <c r="J618" i="7"/>
  <c r="I618" i="7"/>
  <c r="N578" i="7"/>
  <c r="H585" i="7"/>
  <c r="M585" i="7"/>
  <c r="I581" i="7"/>
  <c r="H577" i="7"/>
  <c r="N589" i="7"/>
  <c r="I622" i="7"/>
  <c r="J581" i="7"/>
  <c r="J577" i="7"/>
  <c r="K591" i="7"/>
  <c r="I591" i="7"/>
  <c r="M577" i="7"/>
  <c r="L589" i="7"/>
  <c r="I589" i="7"/>
  <c r="K585" i="7"/>
  <c r="N585" i="7"/>
  <c r="M581" i="7"/>
  <c r="N591" i="7"/>
  <c r="M591" i="7"/>
  <c r="L581" i="7"/>
  <c r="L577" i="7"/>
  <c r="J589" i="7"/>
  <c r="M589" i="7"/>
  <c r="I585" i="7"/>
  <c r="N581" i="7"/>
  <c r="N577" i="7"/>
  <c r="J591" i="7"/>
  <c r="H581" i="7"/>
  <c r="I577" i="7"/>
  <c r="H589" i="7"/>
  <c r="L585" i="7"/>
  <c r="J576" i="7"/>
  <c r="H576" i="7"/>
  <c r="J582" i="7"/>
  <c r="L582" i="7"/>
  <c r="I584" i="7"/>
  <c r="N632" i="7"/>
  <c r="N624" i="7"/>
  <c r="M632" i="7"/>
  <c r="M624" i="7"/>
  <c r="L632" i="7"/>
  <c r="L624" i="7"/>
  <c r="I619" i="7"/>
  <c r="M576" i="7"/>
  <c r="K582" i="7"/>
  <c r="I582" i="7"/>
  <c r="K584" i="7"/>
  <c r="M584" i="7"/>
  <c r="J632" i="7"/>
  <c r="J624" i="7"/>
  <c r="I632" i="7"/>
  <c r="I624" i="7"/>
  <c r="H632" i="7"/>
  <c r="H624" i="7"/>
  <c r="I576" i="7"/>
  <c r="H584" i="7"/>
  <c r="M622" i="7"/>
  <c r="K633" i="7"/>
  <c r="N633" i="7"/>
  <c r="J633" i="7"/>
  <c r="M633" i="7"/>
  <c r="I633" i="7"/>
  <c r="L633" i="7"/>
  <c r="H633" i="7"/>
  <c r="L634" i="7"/>
  <c r="H634" i="7"/>
  <c r="K634" i="7"/>
  <c r="N634" i="7"/>
  <c r="J634" i="7"/>
  <c r="M634" i="7"/>
  <c r="I634" i="7"/>
  <c r="M635" i="7"/>
  <c r="I635" i="7"/>
  <c r="L635" i="7"/>
  <c r="H635" i="7"/>
  <c r="K635" i="7"/>
  <c r="N635" i="7"/>
  <c r="J635" i="7"/>
  <c r="N636" i="7"/>
  <c r="J636" i="7"/>
  <c r="M636" i="7"/>
  <c r="I636" i="7"/>
  <c r="L636" i="7"/>
  <c r="H636" i="7"/>
  <c r="K636" i="7"/>
  <c r="M627" i="7"/>
  <c r="I627" i="7"/>
  <c r="L574" i="7"/>
  <c r="M574" i="7"/>
  <c r="O630" i="7"/>
  <c r="K631" i="7"/>
  <c r="L631" i="7"/>
  <c r="H631" i="7"/>
  <c r="K621" i="7"/>
  <c r="N621" i="7"/>
  <c r="I621" i="7"/>
  <c r="M621" i="7"/>
  <c r="H621" i="7"/>
  <c r="J621" i="7"/>
  <c r="L621" i="7"/>
  <c r="N574" i="7"/>
  <c r="H574" i="7"/>
  <c r="M586" i="7"/>
  <c r="N631" i="7"/>
  <c r="N627" i="7"/>
  <c r="M631" i="7"/>
  <c r="K625" i="7"/>
  <c r="N625" i="7"/>
  <c r="I625" i="7"/>
  <c r="M625" i="7"/>
  <c r="H625" i="7"/>
  <c r="J625" i="7"/>
  <c r="L625" i="7"/>
  <c r="K619" i="7"/>
  <c r="L619" i="7"/>
  <c r="H619" i="7"/>
  <c r="J574" i="7"/>
  <c r="I574" i="7"/>
  <c r="N586" i="7"/>
  <c r="J631" i="7"/>
  <c r="I631" i="7"/>
  <c r="O626" i="7"/>
  <c r="K629" i="7"/>
  <c r="N629" i="7"/>
  <c r="I629" i="7"/>
  <c r="M629" i="7"/>
  <c r="H629" i="7"/>
  <c r="L629" i="7"/>
  <c r="J629" i="7"/>
  <c r="K623" i="7"/>
  <c r="L623" i="7"/>
  <c r="H623" i="7"/>
  <c r="K627" i="7"/>
  <c r="L627" i="7"/>
  <c r="H627" i="7"/>
  <c r="K617" i="7"/>
  <c r="N617" i="7"/>
  <c r="I617" i="7"/>
  <c r="M617" i="7"/>
  <c r="H617" i="7"/>
  <c r="J617" i="7"/>
  <c r="L617" i="7"/>
  <c r="O620" i="7"/>
  <c r="O584" i="7"/>
  <c r="O583" i="7"/>
  <c r="O587" i="7"/>
  <c r="O588" i="7"/>
  <c r="O590" i="7"/>
  <c r="O575" i="7"/>
  <c r="O592" i="7"/>
  <c r="O578" i="7"/>
  <c r="O579" i="7"/>
  <c r="O593" i="7"/>
  <c r="O591" i="7" l="1"/>
  <c r="O618" i="7"/>
  <c r="O581" i="7"/>
  <c r="O586" i="7"/>
  <c r="O585" i="7"/>
  <c r="O624" i="7"/>
  <c r="O622" i="7"/>
  <c r="O589" i="7"/>
  <c r="O577" i="7"/>
  <c r="O576" i="7"/>
  <c r="O632" i="7"/>
  <c r="O582" i="7"/>
  <c r="O574" i="7"/>
  <c r="O619" i="7"/>
  <c r="O633" i="7"/>
  <c r="O636" i="7"/>
  <c r="O635" i="7"/>
  <c r="O634" i="7"/>
  <c r="O627" i="7"/>
  <c r="O623" i="7"/>
  <c r="O617" i="7"/>
  <c r="O625" i="7"/>
  <c r="O629" i="7"/>
  <c r="O631" i="7"/>
  <c r="O621" i="7"/>
  <c r="E9" i="7" l="1"/>
  <c r="F9" i="7"/>
  <c r="G9" i="7"/>
  <c r="E47" i="27" l="1"/>
  <c r="F47" i="27"/>
  <c r="G47" i="27"/>
  <c r="J151" i="26" l="1"/>
  <c r="J152" i="26"/>
  <c r="J153" i="26"/>
  <c r="J154" i="26"/>
  <c r="J155" i="26"/>
  <c r="E845" i="26" l="1"/>
  <c r="F845" i="26"/>
  <c r="G845" i="26"/>
  <c r="H845" i="26"/>
  <c r="I845" i="26"/>
  <c r="E788" i="26" l="1"/>
  <c r="F788" i="26"/>
  <c r="G788" i="26"/>
  <c r="H788" i="26"/>
  <c r="I788" i="26"/>
  <c r="J679" i="26" l="1"/>
  <c r="K679" i="26"/>
  <c r="L679" i="26"/>
  <c r="M679" i="26"/>
  <c r="N679" i="26"/>
  <c r="J680" i="26"/>
  <c r="K680" i="26"/>
  <c r="L680" i="26"/>
  <c r="M680" i="26"/>
  <c r="N680" i="26"/>
  <c r="J681" i="26"/>
  <c r="K681" i="26"/>
  <c r="L681" i="26"/>
  <c r="M681" i="26"/>
  <c r="N681" i="26"/>
  <c r="J682" i="26"/>
  <c r="K682" i="26"/>
  <c r="L682" i="26"/>
  <c r="M682" i="26"/>
  <c r="N682" i="26"/>
  <c r="J683" i="26"/>
  <c r="K683" i="26"/>
  <c r="L683" i="26"/>
  <c r="M683" i="26"/>
  <c r="N683" i="26"/>
  <c r="J619" i="26"/>
  <c r="K619" i="26"/>
  <c r="L619" i="26"/>
  <c r="M619" i="26"/>
  <c r="N619" i="26"/>
  <c r="J620" i="26"/>
  <c r="K620" i="26"/>
  <c r="L620" i="26"/>
  <c r="M620" i="26"/>
  <c r="N620" i="26"/>
  <c r="J621" i="26"/>
  <c r="K621" i="26"/>
  <c r="L621" i="26"/>
  <c r="M621" i="26"/>
  <c r="N621" i="26"/>
  <c r="J622" i="26"/>
  <c r="K622" i="26"/>
  <c r="L622" i="26"/>
  <c r="M622" i="26"/>
  <c r="N622" i="26"/>
  <c r="J623" i="26"/>
  <c r="K623" i="26"/>
  <c r="L623" i="26"/>
  <c r="M623" i="26"/>
  <c r="N623" i="26"/>
  <c r="K533" i="26"/>
  <c r="L533" i="26"/>
  <c r="K534" i="26"/>
  <c r="L534" i="26"/>
  <c r="K535" i="26"/>
  <c r="L535" i="26"/>
  <c r="K536" i="26"/>
  <c r="L536" i="26"/>
  <c r="K537" i="26"/>
  <c r="L537" i="26"/>
  <c r="Q246" i="40" l="1"/>
  <c r="P246" i="40"/>
  <c r="O246" i="40"/>
  <c r="N246" i="40"/>
  <c r="M246" i="40"/>
  <c r="Q226" i="40"/>
  <c r="P226" i="40"/>
  <c r="O226" i="40"/>
  <c r="N226" i="40"/>
  <c r="M226" i="40"/>
  <c r="Q208" i="40"/>
  <c r="P208" i="40"/>
  <c r="O208" i="40"/>
  <c r="N208" i="40"/>
  <c r="M208" i="40"/>
  <c r="Q190" i="40"/>
  <c r="P190" i="40"/>
  <c r="O190" i="40"/>
  <c r="N190" i="40"/>
  <c r="M190" i="40"/>
  <c r="Q172" i="40"/>
  <c r="P172" i="40"/>
  <c r="O172" i="40"/>
  <c r="N172" i="40"/>
  <c r="M172" i="40"/>
  <c r="Q154" i="40"/>
  <c r="P154" i="40"/>
  <c r="O154" i="40"/>
  <c r="N154" i="40"/>
  <c r="M154" i="40"/>
  <c r="Q140" i="40"/>
  <c r="P140" i="40"/>
  <c r="O140" i="40"/>
  <c r="N140" i="40"/>
  <c r="M140" i="40"/>
  <c r="Q129" i="40"/>
  <c r="P129" i="40"/>
  <c r="O129" i="40"/>
  <c r="N129" i="40"/>
  <c r="M129" i="40"/>
  <c r="Q116" i="40"/>
  <c r="P116" i="40"/>
  <c r="O116" i="40"/>
  <c r="N116" i="40"/>
  <c r="M116" i="40"/>
  <c r="Q101" i="40"/>
  <c r="P101" i="40"/>
  <c r="O101" i="40"/>
  <c r="N101" i="40"/>
  <c r="M101" i="40"/>
  <c r="E88" i="26" l="1"/>
  <c r="F88" i="26"/>
  <c r="F83" i="26"/>
  <c r="E83" i="26"/>
  <c r="Q94" i="40" l="1"/>
  <c r="P94" i="40"/>
  <c r="O94" i="40"/>
  <c r="N94" i="40"/>
  <c r="M94" i="40"/>
  <c r="Q93" i="40"/>
  <c r="P93" i="40"/>
  <c r="O93" i="40"/>
  <c r="N93" i="40"/>
  <c r="M93" i="40"/>
  <c r="Q92" i="40"/>
  <c r="P92" i="40"/>
  <c r="O92" i="40"/>
  <c r="N92" i="40"/>
  <c r="M92" i="40"/>
  <c r="Q91" i="40"/>
  <c r="P91" i="40"/>
  <c r="O91" i="40"/>
  <c r="N91" i="40"/>
  <c r="M91" i="40"/>
  <c r="L56" i="40" l="1"/>
  <c r="K56" i="40"/>
  <c r="J56" i="40"/>
  <c r="I56" i="40"/>
  <c r="H56" i="40"/>
  <c r="Q20" i="39"/>
  <c r="P20" i="39"/>
  <c r="O20" i="39"/>
  <c r="N20" i="39"/>
  <c r="M20" i="39"/>
  <c r="Q19" i="39"/>
  <c r="P19" i="39"/>
  <c r="O19" i="39"/>
  <c r="N19" i="39"/>
  <c r="M19" i="39"/>
  <c r="Q18" i="39"/>
  <c r="P18" i="39"/>
  <c r="O18" i="39"/>
  <c r="N18" i="39"/>
  <c r="M18" i="39"/>
  <c r="Q17" i="39"/>
  <c r="P17" i="39"/>
  <c r="O17" i="39"/>
  <c r="N17" i="39"/>
  <c r="M17" i="39"/>
  <c r="Q16" i="39"/>
  <c r="P16" i="39"/>
  <c r="O16" i="39"/>
  <c r="N16" i="39"/>
  <c r="M16" i="39"/>
  <c r="Q15" i="39"/>
  <c r="P15" i="39"/>
  <c r="O15" i="39"/>
  <c r="N15" i="39"/>
  <c r="M15" i="39"/>
  <c r="Q14" i="39"/>
  <c r="P14" i="39"/>
  <c r="O14" i="39"/>
  <c r="N14" i="39"/>
  <c r="M14" i="39"/>
  <c r="Q13" i="39"/>
  <c r="P13" i="39"/>
  <c r="O13" i="39"/>
  <c r="N13" i="39"/>
  <c r="M13" i="39"/>
  <c r="Q12" i="39"/>
  <c r="P12" i="39"/>
  <c r="O12" i="39"/>
  <c r="N12" i="39"/>
  <c r="M12" i="39"/>
  <c r="L39" i="39" l="1"/>
  <c r="K39" i="39"/>
  <c r="J39" i="39"/>
  <c r="I39" i="39"/>
  <c r="H39" i="39"/>
  <c r="L56" i="38"/>
  <c r="K56" i="38"/>
  <c r="J56" i="38"/>
  <c r="I56" i="38"/>
  <c r="H56" i="38"/>
  <c r="Q20" i="38" l="1"/>
  <c r="P20" i="38"/>
  <c r="O20" i="38"/>
  <c r="N20" i="38"/>
  <c r="M20" i="38"/>
  <c r="Q19" i="38"/>
  <c r="P19" i="38"/>
  <c r="O19" i="38"/>
  <c r="N19" i="38"/>
  <c r="M19" i="38"/>
  <c r="Q18" i="38"/>
  <c r="P18" i="38"/>
  <c r="O18" i="38"/>
  <c r="N18" i="38"/>
  <c r="M18" i="38"/>
  <c r="Q17" i="38"/>
  <c r="P17" i="38"/>
  <c r="O17" i="38"/>
  <c r="N17" i="38"/>
  <c r="M17" i="38"/>
  <c r="Q16" i="38"/>
  <c r="P16" i="38"/>
  <c r="O16" i="38"/>
  <c r="N16" i="38"/>
  <c r="M16" i="38"/>
  <c r="Q15" i="38"/>
  <c r="P15" i="38"/>
  <c r="O15" i="38"/>
  <c r="N15" i="38"/>
  <c r="M15" i="38"/>
  <c r="Q14" i="38"/>
  <c r="P14" i="38"/>
  <c r="O14" i="38"/>
  <c r="N14" i="38"/>
  <c r="M14" i="38"/>
  <c r="Q13" i="38"/>
  <c r="P13" i="38"/>
  <c r="O13" i="38"/>
  <c r="N13" i="38"/>
  <c r="M13" i="38"/>
  <c r="Q12" i="38"/>
  <c r="P12" i="38"/>
  <c r="O12" i="38"/>
  <c r="N12" i="38"/>
  <c r="M12" i="38"/>
  <c r="Q89" i="40" l="1"/>
  <c r="Q90" i="40" s="1"/>
  <c r="P89" i="40"/>
  <c r="O89" i="40"/>
  <c r="N89" i="40"/>
  <c r="M89" i="40"/>
  <c r="Q75" i="40"/>
  <c r="Q82" i="40" s="1"/>
  <c r="P75" i="40"/>
  <c r="O75" i="40"/>
  <c r="N75" i="40"/>
  <c r="M75" i="40"/>
  <c r="Q61" i="40"/>
  <c r="Q62" i="40" s="1"/>
  <c r="P61" i="40"/>
  <c r="P66" i="40" s="1"/>
  <c r="O61" i="40"/>
  <c r="N61" i="40"/>
  <c r="M61" i="40"/>
  <c r="M69" i="40" s="1"/>
  <c r="Q44" i="40"/>
  <c r="P44" i="40"/>
  <c r="O44" i="40"/>
  <c r="N44" i="40"/>
  <c r="M44" i="40"/>
  <c r="Q27" i="40"/>
  <c r="P27" i="40"/>
  <c r="O27" i="40"/>
  <c r="N27" i="40"/>
  <c r="M27" i="40"/>
  <c r="Q10" i="40"/>
  <c r="P10" i="40"/>
  <c r="O10" i="40"/>
  <c r="N10" i="40"/>
  <c r="M10" i="40"/>
  <c r="L5" i="40"/>
  <c r="K5" i="40"/>
  <c r="J5" i="40"/>
  <c r="I5" i="40"/>
  <c r="H5" i="40"/>
  <c r="L5" i="39"/>
  <c r="K5" i="39"/>
  <c r="J5" i="39"/>
  <c r="I5" i="39"/>
  <c r="H5" i="39"/>
  <c r="L257" i="40"/>
  <c r="K257" i="40"/>
  <c r="J257" i="40"/>
  <c r="I257" i="40"/>
  <c r="H257" i="40"/>
  <c r="Q254" i="40"/>
  <c r="P255" i="40"/>
  <c r="O256" i="40"/>
  <c r="M254" i="40"/>
  <c r="L241" i="40"/>
  <c r="K241" i="40"/>
  <c r="J241" i="40"/>
  <c r="I241" i="40"/>
  <c r="H241" i="40"/>
  <c r="Q239" i="40"/>
  <c r="P240" i="40"/>
  <c r="O230" i="40"/>
  <c r="N238" i="40"/>
  <c r="M239" i="40"/>
  <c r="L221" i="40"/>
  <c r="K221" i="40"/>
  <c r="J221" i="40"/>
  <c r="I221" i="40"/>
  <c r="H221" i="40"/>
  <c r="Q220" i="40"/>
  <c r="P217" i="40"/>
  <c r="O218" i="40"/>
  <c r="N216" i="40"/>
  <c r="M220" i="40"/>
  <c r="L203" i="40"/>
  <c r="K203" i="40"/>
  <c r="J203" i="40"/>
  <c r="I203" i="40"/>
  <c r="H203" i="40"/>
  <c r="Q194" i="40"/>
  <c r="P202" i="40"/>
  <c r="O192" i="40"/>
  <c r="N200" i="40"/>
  <c r="L185" i="40"/>
  <c r="K185" i="40"/>
  <c r="J185" i="40"/>
  <c r="I185" i="40"/>
  <c r="H185" i="40"/>
  <c r="Q181" i="40"/>
  <c r="P176" i="40"/>
  <c r="O184" i="40"/>
  <c r="M183" i="40"/>
  <c r="L167" i="40"/>
  <c r="K167" i="40"/>
  <c r="J167" i="40"/>
  <c r="I167" i="40"/>
  <c r="H167" i="40"/>
  <c r="Q162" i="40"/>
  <c r="P163" i="40"/>
  <c r="O158" i="40"/>
  <c r="N162" i="40"/>
  <c r="M162" i="40"/>
  <c r="L149" i="40"/>
  <c r="K149" i="40"/>
  <c r="J149" i="40"/>
  <c r="I149" i="40"/>
  <c r="H149" i="40"/>
  <c r="Q144" i="40"/>
  <c r="P148" i="40"/>
  <c r="O145" i="40"/>
  <c r="N144" i="40"/>
  <c r="M141" i="40"/>
  <c r="L135" i="40"/>
  <c r="K135" i="40"/>
  <c r="J135" i="40"/>
  <c r="I135" i="40"/>
  <c r="H135" i="40"/>
  <c r="P133" i="40"/>
  <c r="O134" i="40"/>
  <c r="M134" i="40"/>
  <c r="L124" i="40"/>
  <c r="K124" i="40"/>
  <c r="J124" i="40"/>
  <c r="I124" i="40"/>
  <c r="H124" i="40"/>
  <c r="Q121" i="40"/>
  <c r="P119" i="40"/>
  <c r="O121" i="40"/>
  <c r="N120" i="40"/>
  <c r="M121" i="40"/>
  <c r="L111" i="40"/>
  <c r="K111" i="40"/>
  <c r="J111" i="40"/>
  <c r="I111" i="40"/>
  <c r="H111" i="40"/>
  <c r="Q110" i="40"/>
  <c r="P104" i="40"/>
  <c r="O110" i="40"/>
  <c r="N109" i="40"/>
  <c r="M110" i="40"/>
  <c r="L95" i="40"/>
  <c r="K95" i="40"/>
  <c r="J95" i="40"/>
  <c r="I95" i="40"/>
  <c r="H95" i="40"/>
  <c r="L84" i="40"/>
  <c r="K84" i="40"/>
  <c r="J84" i="40"/>
  <c r="I84" i="40"/>
  <c r="H84" i="40"/>
  <c r="Q77" i="40"/>
  <c r="O79" i="40"/>
  <c r="N79" i="40"/>
  <c r="M82" i="40"/>
  <c r="L70" i="40"/>
  <c r="K70" i="40"/>
  <c r="J70" i="40"/>
  <c r="I70" i="40"/>
  <c r="H70" i="40"/>
  <c r="N66" i="40"/>
  <c r="M64" i="40"/>
  <c r="O69" i="40"/>
  <c r="N69" i="40"/>
  <c r="L55" i="40"/>
  <c r="K55" i="40"/>
  <c r="J55" i="40"/>
  <c r="I55" i="40"/>
  <c r="H55" i="40"/>
  <c r="N51" i="40"/>
  <c r="M50" i="40"/>
  <c r="Q53" i="40"/>
  <c r="P52" i="40"/>
  <c r="O53" i="40"/>
  <c r="N52" i="40"/>
  <c r="M53" i="40"/>
  <c r="L38" i="40"/>
  <c r="K38" i="40"/>
  <c r="J38" i="40"/>
  <c r="I38" i="40"/>
  <c r="H38" i="40"/>
  <c r="L21" i="40"/>
  <c r="K21" i="40"/>
  <c r="J21" i="40"/>
  <c r="I21" i="40"/>
  <c r="H21" i="40"/>
  <c r="L215" i="39"/>
  <c r="K215" i="39"/>
  <c r="J215" i="39"/>
  <c r="I215" i="39"/>
  <c r="H215" i="39"/>
  <c r="Q210" i="39"/>
  <c r="P210" i="39"/>
  <c r="P214" i="39" s="1"/>
  <c r="O210" i="39"/>
  <c r="O214" i="39" s="1"/>
  <c r="N210" i="39"/>
  <c r="N214" i="39" s="1"/>
  <c r="M210" i="39"/>
  <c r="M213" i="39" s="1"/>
  <c r="L204" i="39"/>
  <c r="K204" i="39"/>
  <c r="J204" i="39"/>
  <c r="I204" i="39"/>
  <c r="H204" i="39"/>
  <c r="Q195" i="39"/>
  <c r="Q203" i="39" s="1"/>
  <c r="P195" i="39"/>
  <c r="P202" i="39" s="1"/>
  <c r="O195" i="39"/>
  <c r="O203" i="39" s="1"/>
  <c r="N195" i="39"/>
  <c r="N203" i="39" s="1"/>
  <c r="M195" i="39"/>
  <c r="M203" i="39" s="1"/>
  <c r="L190" i="39"/>
  <c r="K190" i="39"/>
  <c r="J190" i="39"/>
  <c r="I190" i="39"/>
  <c r="H190" i="39"/>
  <c r="Q181" i="39"/>
  <c r="Q189" i="39" s="1"/>
  <c r="P181" i="39"/>
  <c r="P188" i="39" s="1"/>
  <c r="O181" i="39"/>
  <c r="O184" i="39" s="1"/>
  <c r="N181" i="39"/>
  <c r="N185" i="39" s="1"/>
  <c r="M181" i="39"/>
  <c r="M189" i="39" s="1"/>
  <c r="L176" i="39"/>
  <c r="K176" i="39"/>
  <c r="J176" i="39"/>
  <c r="I176" i="39"/>
  <c r="H176" i="39"/>
  <c r="Q164" i="39"/>
  <c r="Q171" i="39" s="1"/>
  <c r="P164" i="39"/>
  <c r="P173" i="39" s="1"/>
  <c r="O164" i="39"/>
  <c r="O172" i="39" s="1"/>
  <c r="N164" i="39"/>
  <c r="M164" i="39"/>
  <c r="M171" i="39" s="1"/>
  <c r="L159" i="39"/>
  <c r="K159" i="39"/>
  <c r="J159" i="39"/>
  <c r="I159" i="39"/>
  <c r="H159" i="39"/>
  <c r="Q150" i="39"/>
  <c r="Q152" i="39" s="1"/>
  <c r="P150" i="39"/>
  <c r="P157" i="39" s="1"/>
  <c r="O150" i="39"/>
  <c r="N150" i="39"/>
  <c r="N156" i="39" s="1"/>
  <c r="M150" i="39"/>
  <c r="M151" i="39" s="1"/>
  <c r="L145" i="39"/>
  <c r="K145" i="39"/>
  <c r="J145" i="39"/>
  <c r="I145" i="39"/>
  <c r="H145" i="39"/>
  <c r="Q136" i="39"/>
  <c r="Q144" i="39" s="1"/>
  <c r="P136" i="39"/>
  <c r="P144" i="39" s="1"/>
  <c r="O136" i="39"/>
  <c r="O139" i="39" s="1"/>
  <c r="N136" i="39"/>
  <c r="M136" i="39"/>
  <c r="M144" i="39" s="1"/>
  <c r="L131" i="39"/>
  <c r="K131" i="39"/>
  <c r="J131" i="39"/>
  <c r="I131" i="39"/>
  <c r="H131" i="39"/>
  <c r="Q125" i="39"/>
  <c r="Q130" i="39" s="1"/>
  <c r="P125" i="39"/>
  <c r="P129" i="39" s="1"/>
  <c r="O125" i="39"/>
  <c r="O128" i="39" s="1"/>
  <c r="N125" i="39"/>
  <c r="N129" i="39" s="1"/>
  <c r="M125" i="39"/>
  <c r="L120" i="39"/>
  <c r="K120" i="39"/>
  <c r="J120" i="39"/>
  <c r="I120" i="39"/>
  <c r="H120" i="39"/>
  <c r="Q107" i="39"/>
  <c r="Q116" i="39" s="1"/>
  <c r="P107" i="39"/>
  <c r="P117" i="39" s="1"/>
  <c r="O107" i="39"/>
  <c r="O119" i="39" s="1"/>
  <c r="N107" i="39"/>
  <c r="N115" i="39" s="1"/>
  <c r="M107" i="39"/>
  <c r="M115" i="39" s="1"/>
  <c r="M102" i="39"/>
  <c r="L102" i="39"/>
  <c r="K102" i="39"/>
  <c r="J102" i="39"/>
  <c r="I102" i="39"/>
  <c r="R97" i="39"/>
  <c r="R101" i="39" s="1"/>
  <c r="Q97" i="39"/>
  <c r="Q99" i="39" s="1"/>
  <c r="P97" i="39"/>
  <c r="P100" i="39" s="1"/>
  <c r="O97" i="39"/>
  <c r="O101" i="39" s="1"/>
  <c r="N97" i="39"/>
  <c r="N100" i="39" s="1"/>
  <c r="L92" i="39"/>
  <c r="K92" i="39"/>
  <c r="J92" i="39"/>
  <c r="I92" i="39"/>
  <c r="H92" i="39"/>
  <c r="Q88" i="39"/>
  <c r="Q90" i="39" s="1"/>
  <c r="P88" i="39"/>
  <c r="P89" i="39" s="1"/>
  <c r="O88" i="39"/>
  <c r="O91" i="39" s="1"/>
  <c r="N88" i="39"/>
  <c r="N90" i="39" s="1"/>
  <c r="M88" i="39"/>
  <c r="M90" i="39" s="1"/>
  <c r="L83" i="39"/>
  <c r="K83" i="39"/>
  <c r="J83" i="39"/>
  <c r="I83" i="39"/>
  <c r="H83" i="39"/>
  <c r="Q77" i="39"/>
  <c r="P77" i="39"/>
  <c r="O77" i="39"/>
  <c r="N77" i="39"/>
  <c r="M77" i="39"/>
  <c r="L72" i="39"/>
  <c r="K72" i="39"/>
  <c r="J72" i="39"/>
  <c r="I72" i="39"/>
  <c r="H72" i="39"/>
  <c r="Q67" i="39"/>
  <c r="Q68" i="39" s="1"/>
  <c r="P67" i="39"/>
  <c r="P71" i="39" s="1"/>
  <c r="O67" i="39"/>
  <c r="O71" i="39" s="1"/>
  <c r="N67" i="39"/>
  <c r="N71" i="39" s="1"/>
  <c r="M67" i="39"/>
  <c r="M68" i="39" s="1"/>
  <c r="L62" i="39"/>
  <c r="K62" i="39"/>
  <c r="J62" i="39"/>
  <c r="I62" i="39"/>
  <c r="H62" i="39"/>
  <c r="Q58" i="39"/>
  <c r="Q60" i="39" s="1"/>
  <c r="P58" i="39"/>
  <c r="P60" i="39" s="1"/>
  <c r="O58" i="39"/>
  <c r="O59" i="39" s="1"/>
  <c r="N58" i="39"/>
  <c r="N61" i="39" s="1"/>
  <c r="M58" i="39"/>
  <c r="M60" i="39" s="1"/>
  <c r="L53" i="39"/>
  <c r="K53" i="39"/>
  <c r="J53" i="39"/>
  <c r="I53" i="39"/>
  <c r="H53" i="39"/>
  <c r="Q44" i="39"/>
  <c r="Q52" i="39" s="1"/>
  <c r="P44" i="39"/>
  <c r="P52" i="39" s="1"/>
  <c r="O44" i="39"/>
  <c r="O52" i="39" s="1"/>
  <c r="N44" i="39"/>
  <c r="N49" i="39" s="1"/>
  <c r="M44" i="39"/>
  <c r="M52" i="39" s="1"/>
  <c r="L38" i="39"/>
  <c r="K38" i="39"/>
  <c r="J38" i="39"/>
  <c r="I38" i="39"/>
  <c r="H38" i="39"/>
  <c r="Q27" i="39"/>
  <c r="Q35" i="39" s="1"/>
  <c r="P27" i="39"/>
  <c r="P35" i="39" s="1"/>
  <c r="O27" i="39"/>
  <c r="O36" i="39" s="1"/>
  <c r="N27" i="39"/>
  <c r="N35" i="39" s="1"/>
  <c r="M27" i="39"/>
  <c r="M35" i="39" s="1"/>
  <c r="L21" i="39"/>
  <c r="K21" i="39"/>
  <c r="J21" i="39"/>
  <c r="I21" i="39"/>
  <c r="H21" i="39"/>
  <c r="Q10" i="39"/>
  <c r="P10" i="39"/>
  <c r="O10" i="39"/>
  <c r="N10" i="39"/>
  <c r="M10" i="39"/>
  <c r="M144" i="40" l="1"/>
  <c r="M104" i="40"/>
  <c r="Q176" i="40"/>
  <c r="N239" i="40"/>
  <c r="O18" i="40"/>
  <c r="O14" i="40"/>
  <c r="O17" i="40"/>
  <c r="O13" i="40"/>
  <c r="O12" i="40"/>
  <c r="O15" i="40"/>
  <c r="O20" i="40"/>
  <c r="O19" i="40"/>
  <c r="O16" i="40"/>
  <c r="N34" i="40"/>
  <c r="N30" i="40"/>
  <c r="N32" i="40"/>
  <c r="N37" i="40"/>
  <c r="N33" i="40"/>
  <c r="N29" i="40"/>
  <c r="N36" i="40"/>
  <c r="N35" i="40"/>
  <c r="N31" i="40"/>
  <c r="M46" i="40"/>
  <c r="M47" i="40"/>
  <c r="M48" i="40"/>
  <c r="M45" i="40"/>
  <c r="M49" i="40"/>
  <c r="Q46" i="40"/>
  <c r="Q45" i="40"/>
  <c r="Q47" i="40"/>
  <c r="Q48" i="40"/>
  <c r="Q49" i="40"/>
  <c r="O178" i="40"/>
  <c r="P192" i="40"/>
  <c r="P17" i="40"/>
  <c r="P13" i="40"/>
  <c r="P19" i="40"/>
  <c r="P15" i="40"/>
  <c r="P20" i="40"/>
  <c r="P16" i="40"/>
  <c r="P12" i="40"/>
  <c r="P18" i="40"/>
  <c r="P14" i="40"/>
  <c r="O37" i="40"/>
  <c r="O33" i="40"/>
  <c r="O29" i="40"/>
  <c r="O35" i="40"/>
  <c r="O30" i="40"/>
  <c r="O36" i="40"/>
  <c r="O32" i="40"/>
  <c r="O31" i="40"/>
  <c r="O34" i="40"/>
  <c r="N45" i="40"/>
  <c r="N49" i="40"/>
  <c r="N47" i="40"/>
  <c r="N48" i="40"/>
  <c r="N46" i="40"/>
  <c r="N123" i="40"/>
  <c r="Q183" i="40"/>
  <c r="P195" i="40"/>
  <c r="M20" i="40"/>
  <c r="M16" i="40"/>
  <c r="M12" i="40"/>
  <c r="M18" i="40"/>
  <c r="M14" i="40"/>
  <c r="M13" i="40"/>
  <c r="M19" i="40"/>
  <c r="M15" i="40"/>
  <c r="M17" i="40"/>
  <c r="Q20" i="40"/>
  <c r="Q16" i="40"/>
  <c r="Q12" i="40"/>
  <c r="Q15" i="40"/>
  <c r="Q17" i="40"/>
  <c r="Q19" i="40"/>
  <c r="Q14" i="40"/>
  <c r="Q13" i="40"/>
  <c r="Q18" i="40"/>
  <c r="P28" i="40"/>
  <c r="P36" i="40"/>
  <c r="P32" i="40"/>
  <c r="P30" i="40"/>
  <c r="P37" i="40"/>
  <c r="P33" i="40"/>
  <c r="P35" i="40"/>
  <c r="P31" i="40"/>
  <c r="P34" i="40"/>
  <c r="P29" i="40"/>
  <c r="O48" i="40"/>
  <c r="O45" i="40"/>
  <c r="O49" i="40"/>
  <c r="O47" i="40"/>
  <c r="O46" i="40"/>
  <c r="N231" i="40"/>
  <c r="N19" i="40"/>
  <c r="N15" i="40"/>
  <c r="N14" i="40"/>
  <c r="N20" i="40"/>
  <c r="N18" i="40"/>
  <c r="N17" i="40"/>
  <c r="N13" i="40"/>
  <c r="N16" i="40"/>
  <c r="N12" i="40"/>
  <c r="M28" i="40"/>
  <c r="M35" i="40"/>
  <c r="M31" i="40"/>
  <c r="M37" i="40"/>
  <c r="M29" i="40"/>
  <c r="M36" i="40"/>
  <c r="M32" i="40"/>
  <c r="M34" i="40"/>
  <c r="M30" i="40"/>
  <c r="M33" i="40"/>
  <c r="Q35" i="40"/>
  <c r="Q31" i="40"/>
  <c r="Q33" i="40"/>
  <c r="Q34" i="40"/>
  <c r="Q30" i="40"/>
  <c r="Q37" i="40"/>
  <c r="Q29" i="40"/>
  <c r="Q36" i="40"/>
  <c r="Q32" i="40"/>
  <c r="P47" i="40"/>
  <c r="P49" i="40"/>
  <c r="P48" i="40"/>
  <c r="P45" i="40"/>
  <c r="P46" i="40"/>
  <c r="Q59" i="39"/>
  <c r="M82" i="39"/>
  <c r="M81" i="39"/>
  <c r="M80" i="39"/>
  <c r="M79" i="39"/>
  <c r="Q82" i="39"/>
  <c r="Q81" i="39"/>
  <c r="Q80" i="39"/>
  <c r="Q79" i="39"/>
  <c r="N78" i="39"/>
  <c r="N81" i="39"/>
  <c r="N80" i="39"/>
  <c r="N79" i="39"/>
  <c r="N82" i="39"/>
  <c r="O80" i="39"/>
  <c r="O79" i="39"/>
  <c r="O82" i="39"/>
  <c r="O81" i="39"/>
  <c r="P78" i="39"/>
  <c r="P79" i="39"/>
  <c r="P82" i="39"/>
  <c r="P81" i="39"/>
  <c r="P80" i="39"/>
  <c r="N197" i="39"/>
  <c r="Q107" i="40"/>
  <c r="N118" i="40"/>
  <c r="Q145" i="40"/>
  <c r="M155" i="40"/>
  <c r="M161" i="40"/>
  <c r="Q179" i="40"/>
  <c r="P199" i="40"/>
  <c r="Q209" i="40"/>
  <c r="M217" i="40"/>
  <c r="M228" i="40"/>
  <c r="N235" i="40"/>
  <c r="O109" i="40"/>
  <c r="M122" i="40"/>
  <c r="P130" i="40"/>
  <c r="P147" i="40"/>
  <c r="Q156" i="40"/>
  <c r="M164" i="40"/>
  <c r="O174" i="40"/>
  <c r="M181" i="40"/>
  <c r="P201" i="40"/>
  <c r="P210" i="40"/>
  <c r="N220" i="40"/>
  <c r="P229" i="40"/>
  <c r="P237" i="40"/>
  <c r="O249" i="40"/>
  <c r="P132" i="40"/>
  <c r="P142" i="40"/>
  <c r="Q157" i="40"/>
  <c r="P165" i="40"/>
  <c r="O182" i="40"/>
  <c r="M211" i="40"/>
  <c r="O253" i="40"/>
  <c r="Q159" i="40"/>
  <c r="Q213" i="40"/>
  <c r="P233" i="40"/>
  <c r="Q81" i="40"/>
  <c r="Q69" i="40"/>
  <c r="Q67" i="40"/>
  <c r="N11" i="40"/>
  <c r="N50" i="40"/>
  <c r="Q51" i="40"/>
  <c r="M54" i="40"/>
  <c r="M63" i="40"/>
  <c r="P64" i="40"/>
  <c r="Q66" i="40"/>
  <c r="M68" i="40"/>
  <c r="O76" i="40"/>
  <c r="M78" i="40"/>
  <c r="O80" i="40"/>
  <c r="N82" i="40"/>
  <c r="M103" i="40"/>
  <c r="N104" i="40"/>
  <c r="O106" i="40"/>
  <c r="M108" i="40"/>
  <c r="P109" i="40"/>
  <c r="Q118" i="40"/>
  <c r="Q119" i="40"/>
  <c r="N122" i="40"/>
  <c r="Q123" i="40"/>
  <c r="O131" i="40"/>
  <c r="P134" i="40"/>
  <c r="P141" i="40"/>
  <c r="N143" i="40"/>
  <c r="O146" i="40"/>
  <c r="Q148" i="40"/>
  <c r="Q155" i="40"/>
  <c r="M157" i="40"/>
  <c r="N158" i="40"/>
  <c r="M160" i="40"/>
  <c r="O161" i="40"/>
  <c r="O162" i="40"/>
  <c r="P164" i="40"/>
  <c r="Q165" i="40"/>
  <c r="O175" i="40"/>
  <c r="O177" i="40"/>
  <c r="P178" i="40"/>
  <c r="M180" i="40"/>
  <c r="O181" i="40"/>
  <c r="P182" i="40"/>
  <c r="M184" i="40"/>
  <c r="N191" i="40"/>
  <c r="N193" i="40"/>
  <c r="P196" i="40"/>
  <c r="O200" i="40"/>
  <c r="M210" i="40"/>
  <c r="O211" i="40"/>
  <c r="P214" i="40"/>
  <c r="Q217" i="40"/>
  <c r="Q228" i="40"/>
  <c r="M232" i="40"/>
  <c r="M236" i="40"/>
  <c r="M240" i="40"/>
  <c r="M247" i="40"/>
  <c r="M251" i="40"/>
  <c r="M255" i="40"/>
  <c r="Q50" i="40"/>
  <c r="N54" i="40"/>
  <c r="M62" i="40"/>
  <c r="P63" i="40"/>
  <c r="Q64" i="40"/>
  <c r="M67" i="40"/>
  <c r="P68" i="40"/>
  <c r="M77" i="40"/>
  <c r="N78" i="40"/>
  <c r="M81" i="40"/>
  <c r="M83" i="40"/>
  <c r="M90" i="40"/>
  <c r="N103" i="40"/>
  <c r="M107" i="40"/>
  <c r="N108" i="40"/>
  <c r="N110" i="40"/>
  <c r="N117" i="40"/>
  <c r="M119" i="40"/>
  <c r="N121" i="40"/>
  <c r="Q122" i="40"/>
  <c r="P131" i="40"/>
  <c r="Q141" i="40"/>
  <c r="O143" i="40"/>
  <c r="P146" i="40"/>
  <c r="M156" i="40"/>
  <c r="O157" i="40"/>
  <c r="P160" i="40"/>
  <c r="P161" i="40"/>
  <c r="M163" i="40"/>
  <c r="Q164" i="40"/>
  <c r="P166" i="40"/>
  <c r="M173" i="40"/>
  <c r="Q175" i="40"/>
  <c r="P177" i="40"/>
  <c r="M179" i="40"/>
  <c r="P180" i="40"/>
  <c r="P181" i="40"/>
  <c r="Q184" i="40"/>
  <c r="P191" i="40"/>
  <c r="P193" i="40"/>
  <c r="N197" i="40"/>
  <c r="P200" i="40"/>
  <c r="Q211" i="40"/>
  <c r="O215" i="40"/>
  <c r="P218" i="40"/>
  <c r="Q232" i="40"/>
  <c r="Q236" i="40"/>
  <c r="Q240" i="40"/>
  <c r="Q247" i="40"/>
  <c r="Q251" i="40"/>
  <c r="Q255" i="40"/>
  <c r="M51" i="40"/>
  <c r="N53" i="40"/>
  <c r="Q54" i="40"/>
  <c r="N62" i="40"/>
  <c r="Q63" i="40"/>
  <c r="M66" i="40"/>
  <c r="P67" i="40"/>
  <c r="Q68" i="40"/>
  <c r="N77" i="40"/>
  <c r="Q78" i="40"/>
  <c r="N81" i="40"/>
  <c r="N83" i="40"/>
  <c r="O90" i="40"/>
  <c r="Q103" i="40"/>
  <c r="Q104" i="40"/>
  <c r="N107" i="40"/>
  <c r="Q108" i="40"/>
  <c r="M118" i="40"/>
  <c r="N119" i="40"/>
  <c r="M123" i="40"/>
  <c r="O132" i="40"/>
  <c r="O142" i="40"/>
  <c r="P143" i="40"/>
  <c r="P145" i="40"/>
  <c r="O147" i="40"/>
  <c r="P156" i="40"/>
  <c r="P157" i="40"/>
  <c r="M159" i="40"/>
  <c r="Q160" i="40"/>
  <c r="Q161" i="40"/>
  <c r="Q163" i="40"/>
  <c r="M165" i="40"/>
  <c r="Q166" i="40"/>
  <c r="O173" i="40"/>
  <c r="Q177" i="40"/>
  <c r="O179" i="40"/>
  <c r="Q180" i="40"/>
  <c r="O183" i="40"/>
  <c r="P197" i="40"/>
  <c r="N201" i="40"/>
  <c r="M209" i="40"/>
  <c r="Q210" i="40"/>
  <c r="M213" i="40"/>
  <c r="O219" i="40"/>
  <c r="N227" i="40"/>
  <c r="P248" i="40"/>
  <c r="P252" i="40"/>
  <c r="P256" i="40"/>
  <c r="N76" i="40"/>
  <c r="N80" i="40"/>
  <c r="N102" i="40"/>
  <c r="N106" i="40"/>
  <c r="P30" i="39"/>
  <c r="P49" i="39"/>
  <c r="M61" i="39"/>
  <c r="P68" i="39"/>
  <c r="M78" i="39"/>
  <c r="Q111" i="39"/>
  <c r="Q114" i="39"/>
  <c r="M118" i="39"/>
  <c r="P130" i="39"/>
  <c r="Q137" i="39"/>
  <c r="Q142" i="39"/>
  <c r="Q151" i="39"/>
  <c r="O185" i="39"/>
  <c r="N200" i="39"/>
  <c r="P11" i="39"/>
  <c r="N33" i="39"/>
  <c r="P45" i="39"/>
  <c r="Q50" i="39"/>
  <c r="Q61" i="39"/>
  <c r="Q62" i="39" s="1"/>
  <c r="P69" i="39"/>
  <c r="Q78" i="39"/>
  <c r="M91" i="39"/>
  <c r="Q98" i="39"/>
  <c r="M108" i="39"/>
  <c r="Q112" i="39"/>
  <c r="Q115" i="39"/>
  <c r="Q118" i="39"/>
  <c r="Q138" i="39"/>
  <c r="M153" i="39"/>
  <c r="M167" i="39"/>
  <c r="M187" i="39"/>
  <c r="N196" i="39"/>
  <c r="N201" i="39"/>
  <c r="N212" i="39"/>
  <c r="N36" i="39"/>
  <c r="Q46" i="39"/>
  <c r="P51" i="39"/>
  <c r="M59" i="39"/>
  <c r="M62" i="39" s="1"/>
  <c r="Q91" i="39"/>
  <c r="Q101" i="39"/>
  <c r="O109" i="39"/>
  <c r="O113" i="39"/>
  <c r="M116" i="39"/>
  <c r="M119" i="39"/>
  <c r="P127" i="39"/>
  <c r="Q141" i="39"/>
  <c r="M155" i="39"/>
  <c r="O170" i="39"/>
  <c r="P182" i="39"/>
  <c r="P203" i="39"/>
  <c r="N28" i="39"/>
  <c r="P47" i="39"/>
  <c r="Q110" i="39"/>
  <c r="M114" i="39"/>
  <c r="O116" i="39"/>
  <c r="Q119" i="39"/>
  <c r="P128" i="39"/>
  <c r="M137" i="39"/>
  <c r="M142" i="39"/>
  <c r="Q172" i="39"/>
  <c r="Q183" i="39"/>
  <c r="P199" i="39"/>
  <c r="M34" i="39"/>
  <c r="Q37" i="39"/>
  <c r="N99" i="39"/>
  <c r="N152" i="39"/>
  <c r="N172" i="39"/>
  <c r="N173" i="39"/>
  <c r="N167" i="39"/>
  <c r="N170" i="39"/>
  <c r="N175" i="39"/>
  <c r="N171" i="39"/>
  <c r="N166" i="39"/>
  <c r="N165" i="39"/>
  <c r="M28" i="39"/>
  <c r="N29" i="39"/>
  <c r="Q30" i="39"/>
  <c r="M33" i="39"/>
  <c r="P34" i="39"/>
  <c r="Q36" i="39"/>
  <c r="Q45" i="39"/>
  <c r="O47" i="39"/>
  <c r="Q49" i="39"/>
  <c r="O51" i="39"/>
  <c r="P61" i="39"/>
  <c r="O68" i="39"/>
  <c r="N70" i="39"/>
  <c r="O89" i="39"/>
  <c r="N91" i="39"/>
  <c r="N98" i="39"/>
  <c r="R99" i="39"/>
  <c r="N101" i="39"/>
  <c r="O110" i="39"/>
  <c r="O112" i="39"/>
  <c r="P113" i="39"/>
  <c r="N118" i="39"/>
  <c r="N119" i="39"/>
  <c r="P126" i="39"/>
  <c r="O129" i="39"/>
  <c r="M138" i="39"/>
  <c r="M141" i="39"/>
  <c r="P142" i="39"/>
  <c r="N151" i="39"/>
  <c r="N174" i="39"/>
  <c r="M29" i="39"/>
  <c r="Q32" i="39"/>
  <c r="N89" i="39"/>
  <c r="R100" i="39"/>
  <c r="P139" i="39"/>
  <c r="N158" i="39"/>
  <c r="N155" i="39"/>
  <c r="Q29" i="39"/>
  <c r="M32" i="39"/>
  <c r="Q34" i="39"/>
  <c r="M37" i="39"/>
  <c r="M46" i="39"/>
  <c r="M50" i="39"/>
  <c r="N60" i="39"/>
  <c r="O70" i="39"/>
  <c r="P83" i="39"/>
  <c r="P112" i="39"/>
  <c r="N117" i="39"/>
  <c r="O118" i="39"/>
  <c r="P138" i="39"/>
  <c r="P141" i="39"/>
  <c r="N169" i="39"/>
  <c r="P189" i="39"/>
  <c r="P187" i="39"/>
  <c r="P183" i="39"/>
  <c r="P186" i="39"/>
  <c r="P184" i="39"/>
  <c r="O11" i="39"/>
  <c r="Q28" i="39"/>
  <c r="M30" i="39"/>
  <c r="N32" i="39"/>
  <c r="Q33" i="39"/>
  <c r="M36" i="39"/>
  <c r="N37" i="39"/>
  <c r="M45" i="39"/>
  <c r="P46" i="39"/>
  <c r="M49" i="39"/>
  <c r="P50" i="39"/>
  <c r="N59" i="39"/>
  <c r="O69" i="39"/>
  <c r="O90" i="39"/>
  <c r="R98" i="39"/>
  <c r="Q100" i="39"/>
  <c r="O108" i="39"/>
  <c r="P111" i="39"/>
  <c r="O114" i="39"/>
  <c r="O117" i="39"/>
  <c r="P137" i="39"/>
  <c r="P143" i="39"/>
  <c r="M158" i="39"/>
  <c r="M156" i="39"/>
  <c r="M157" i="39"/>
  <c r="Q158" i="39"/>
  <c r="Q156" i="39"/>
  <c r="Q157" i="39"/>
  <c r="Q155" i="39"/>
  <c r="M152" i="39"/>
  <c r="Q153" i="39"/>
  <c r="M168" i="39"/>
  <c r="P169" i="39"/>
  <c r="O173" i="39"/>
  <c r="M182" i="39"/>
  <c r="M183" i="39"/>
  <c r="Q187" i="39"/>
  <c r="Q198" i="39"/>
  <c r="Q202" i="39"/>
  <c r="N211" i="39"/>
  <c r="N213" i="39"/>
  <c r="O166" i="39"/>
  <c r="P168" i="39"/>
  <c r="P172" i="39"/>
  <c r="Q175" i="39"/>
  <c r="N182" i="39"/>
  <c r="Q186" i="39"/>
  <c r="O188" i="39"/>
  <c r="O196" i="39"/>
  <c r="Q197" i="39"/>
  <c r="O199" i="39"/>
  <c r="O200" i="39"/>
  <c r="Q201" i="39"/>
  <c r="O211" i="39"/>
  <c r="Q196" i="39"/>
  <c r="M198" i="39"/>
  <c r="Q200" i="39"/>
  <c r="M202" i="39"/>
  <c r="O165" i="39"/>
  <c r="O169" i="39"/>
  <c r="O174" i="39"/>
  <c r="Q182" i="39"/>
  <c r="M186" i="39"/>
  <c r="M196" i="39"/>
  <c r="M197" i="39"/>
  <c r="P198" i="39"/>
  <c r="M200" i="39"/>
  <c r="M201" i="39"/>
  <c r="O212" i="39"/>
  <c r="N28" i="40"/>
  <c r="P83" i="40"/>
  <c r="P78" i="40"/>
  <c r="P82" i="40"/>
  <c r="P81" i="40"/>
  <c r="P77" i="40"/>
  <c r="P80" i="40"/>
  <c r="P76" i="40"/>
  <c r="P79" i="40"/>
  <c r="N181" i="40"/>
  <c r="N177" i="40"/>
  <c r="N173" i="40"/>
  <c r="N176" i="40"/>
  <c r="N175" i="40"/>
  <c r="N174" i="40"/>
  <c r="N180" i="40"/>
  <c r="N179" i="40"/>
  <c r="N178" i="40"/>
  <c r="N184" i="40"/>
  <c r="N183" i="40"/>
  <c r="N182" i="40"/>
  <c r="O11" i="40"/>
  <c r="O52" i="40"/>
  <c r="O51" i="40"/>
  <c r="O54" i="40"/>
  <c r="O50" i="40"/>
  <c r="P11" i="40"/>
  <c r="Q28" i="40"/>
  <c r="P51" i="40"/>
  <c r="P54" i="40"/>
  <c r="P50" i="40"/>
  <c r="P53" i="40"/>
  <c r="O68" i="40"/>
  <c r="O64" i="40"/>
  <c r="O67" i="40"/>
  <c r="O63" i="40"/>
  <c r="O66" i="40"/>
  <c r="O62" i="40"/>
  <c r="O65" i="40"/>
  <c r="M132" i="40"/>
  <c r="M131" i="40"/>
  <c r="M133" i="40"/>
  <c r="M130" i="40"/>
  <c r="Q132" i="40"/>
  <c r="Q131" i="40"/>
  <c r="Q133" i="40"/>
  <c r="Q130" i="40"/>
  <c r="Q134" i="40"/>
  <c r="M52" i="40"/>
  <c r="Q52" i="40"/>
  <c r="N63" i="40"/>
  <c r="P65" i="40"/>
  <c r="N67" i="40"/>
  <c r="P69" i="40"/>
  <c r="O77" i="40"/>
  <c r="M79" i="40"/>
  <c r="Q79" i="40"/>
  <c r="O81" i="40"/>
  <c r="O82" i="40"/>
  <c r="O83" i="40"/>
  <c r="O108" i="40"/>
  <c r="O104" i="40"/>
  <c r="O107" i="40"/>
  <c r="O103" i="40"/>
  <c r="O102" i="40"/>
  <c r="O105" i="40"/>
  <c r="N131" i="40"/>
  <c r="N134" i="40"/>
  <c r="N130" i="40"/>
  <c r="N166" i="40"/>
  <c r="N165" i="40"/>
  <c r="N161" i="40"/>
  <c r="N157" i="40"/>
  <c r="N164" i="40"/>
  <c r="N160" i="40"/>
  <c r="N156" i="40"/>
  <c r="M11" i="40"/>
  <c r="Q11" i="40"/>
  <c r="O28" i="40"/>
  <c r="P62" i="40"/>
  <c r="N64" i="40"/>
  <c r="M65" i="40"/>
  <c r="Q65" i="40"/>
  <c r="N68" i="40"/>
  <c r="M76" i="40"/>
  <c r="Q76" i="40"/>
  <c r="O78" i="40"/>
  <c r="M80" i="40"/>
  <c r="Q80" i="40"/>
  <c r="Q83" i="40"/>
  <c r="N90" i="40"/>
  <c r="P107" i="40"/>
  <c r="P103" i="40"/>
  <c r="P110" i="40"/>
  <c r="P106" i="40"/>
  <c r="P102" i="40"/>
  <c r="P105" i="40"/>
  <c r="P108" i="40"/>
  <c r="O123" i="40"/>
  <c r="O119" i="40"/>
  <c r="O122" i="40"/>
  <c r="O118" i="40"/>
  <c r="O117" i="40"/>
  <c r="O120" i="40"/>
  <c r="N132" i="40"/>
  <c r="N133" i="40"/>
  <c r="M147" i="40"/>
  <c r="M143" i="40"/>
  <c r="M146" i="40"/>
  <c r="M142" i="40"/>
  <c r="Q147" i="40"/>
  <c r="Q143" i="40"/>
  <c r="Q146" i="40"/>
  <c r="Q142" i="40"/>
  <c r="M145" i="40"/>
  <c r="M148" i="40"/>
  <c r="O165" i="40"/>
  <c r="O166" i="40"/>
  <c r="O164" i="40"/>
  <c r="O160" i="40"/>
  <c r="O156" i="40"/>
  <c r="O163" i="40"/>
  <c r="O159" i="40"/>
  <c r="O155" i="40"/>
  <c r="N155" i="40"/>
  <c r="N159" i="40"/>
  <c r="N163" i="40"/>
  <c r="M201" i="40"/>
  <c r="M197" i="40"/>
  <c r="M193" i="40"/>
  <c r="M200" i="40"/>
  <c r="M196" i="40"/>
  <c r="M192" i="40"/>
  <c r="M199" i="40"/>
  <c r="M195" i="40"/>
  <c r="M191" i="40"/>
  <c r="M194" i="40"/>
  <c r="M198" i="40"/>
  <c r="M202" i="40"/>
  <c r="Q201" i="40"/>
  <c r="Q197" i="40"/>
  <c r="Q193" i="40"/>
  <c r="Q200" i="40"/>
  <c r="Q196" i="40"/>
  <c r="Q192" i="40"/>
  <c r="Q199" i="40"/>
  <c r="Q195" i="40"/>
  <c r="Q191" i="40"/>
  <c r="Q198" i="40"/>
  <c r="Q202" i="40"/>
  <c r="N65" i="40"/>
  <c r="P90" i="40"/>
  <c r="P122" i="40"/>
  <c r="P118" i="40"/>
  <c r="P121" i="40"/>
  <c r="P117" i="40"/>
  <c r="P120" i="40"/>
  <c r="P123" i="40"/>
  <c r="N146" i="40"/>
  <c r="N142" i="40"/>
  <c r="N145" i="40"/>
  <c r="N141" i="40"/>
  <c r="N147" i="40"/>
  <c r="N148" i="40"/>
  <c r="M105" i="40"/>
  <c r="Q105" i="40"/>
  <c r="M109" i="40"/>
  <c r="Q109" i="40"/>
  <c r="M120" i="40"/>
  <c r="Q120" i="40"/>
  <c r="O133" i="40"/>
  <c r="O144" i="40"/>
  <c r="O148" i="40"/>
  <c r="P158" i="40"/>
  <c r="P162" i="40"/>
  <c r="M166" i="40"/>
  <c r="P183" i="40"/>
  <c r="P179" i="40"/>
  <c r="P175" i="40"/>
  <c r="P173" i="40"/>
  <c r="P174" i="40"/>
  <c r="O237" i="40"/>
  <c r="O233" i="40"/>
  <c r="O229" i="40"/>
  <c r="O240" i="40"/>
  <c r="O236" i="40"/>
  <c r="O232" i="40"/>
  <c r="O228" i="40"/>
  <c r="O239" i="40"/>
  <c r="O235" i="40"/>
  <c r="O231" i="40"/>
  <c r="O227" i="40"/>
  <c r="O234" i="40"/>
  <c r="N253" i="40"/>
  <c r="N249" i="40"/>
  <c r="N256" i="40"/>
  <c r="N252" i="40"/>
  <c r="N248" i="40"/>
  <c r="N255" i="40"/>
  <c r="N251" i="40"/>
  <c r="N247" i="40"/>
  <c r="N250" i="40"/>
  <c r="M102" i="40"/>
  <c r="Q102" i="40"/>
  <c r="N105" i="40"/>
  <c r="M106" i="40"/>
  <c r="Q106" i="40"/>
  <c r="M117" i="40"/>
  <c r="Q117" i="40"/>
  <c r="O130" i="40"/>
  <c r="O141" i="40"/>
  <c r="P144" i="40"/>
  <c r="P155" i="40"/>
  <c r="M158" i="40"/>
  <c r="Q158" i="40"/>
  <c r="P159" i="40"/>
  <c r="M182" i="40"/>
  <c r="M178" i="40"/>
  <c r="M174" i="40"/>
  <c r="Q182" i="40"/>
  <c r="Q178" i="40"/>
  <c r="Q174" i="40"/>
  <c r="Q173" i="40"/>
  <c r="M175" i="40"/>
  <c r="M176" i="40"/>
  <c r="M177" i="40"/>
  <c r="P184" i="40"/>
  <c r="O199" i="40"/>
  <c r="O195" i="40"/>
  <c r="O191" i="40"/>
  <c r="O202" i="40"/>
  <c r="O198" i="40"/>
  <c r="O194" i="40"/>
  <c r="O201" i="40"/>
  <c r="O197" i="40"/>
  <c r="O193" i="40"/>
  <c r="O196" i="40"/>
  <c r="N219" i="40"/>
  <c r="N215" i="40"/>
  <c r="N211" i="40"/>
  <c r="N218" i="40"/>
  <c r="N214" i="40"/>
  <c r="N210" i="40"/>
  <c r="N217" i="40"/>
  <c r="N213" i="40"/>
  <c r="N209" i="40"/>
  <c r="N212" i="40"/>
  <c r="O238" i="40"/>
  <c r="N254" i="40"/>
  <c r="N194" i="40"/>
  <c r="N198" i="40"/>
  <c r="N202" i="40"/>
  <c r="P211" i="40"/>
  <c r="O212" i="40"/>
  <c r="M214" i="40"/>
  <c r="Q214" i="40"/>
  <c r="P215" i="40"/>
  <c r="O216" i="40"/>
  <c r="M218" i="40"/>
  <c r="Q218" i="40"/>
  <c r="P219" i="40"/>
  <c r="O220" i="40"/>
  <c r="N228" i="40"/>
  <c r="M229" i="40"/>
  <c r="Q229" i="40"/>
  <c r="P230" i="40"/>
  <c r="N232" i="40"/>
  <c r="M233" i="40"/>
  <c r="Q233" i="40"/>
  <c r="P234" i="40"/>
  <c r="N236" i="40"/>
  <c r="M237" i="40"/>
  <c r="Q237" i="40"/>
  <c r="P238" i="40"/>
  <c r="N240" i="40"/>
  <c r="M248" i="40"/>
  <c r="Q248" i="40"/>
  <c r="P249" i="40"/>
  <c r="O250" i="40"/>
  <c r="M252" i="40"/>
  <c r="Q252" i="40"/>
  <c r="P253" i="40"/>
  <c r="O254" i="40"/>
  <c r="M256" i="40"/>
  <c r="Q256" i="40"/>
  <c r="N195" i="40"/>
  <c r="N199" i="40"/>
  <c r="O209" i="40"/>
  <c r="P212" i="40"/>
  <c r="O213" i="40"/>
  <c r="M215" i="40"/>
  <c r="Q215" i="40"/>
  <c r="P216" i="40"/>
  <c r="O217" i="40"/>
  <c r="M219" i="40"/>
  <c r="Q219" i="40"/>
  <c r="P220" i="40"/>
  <c r="P227" i="40"/>
  <c r="N229" i="40"/>
  <c r="M230" i="40"/>
  <c r="Q230" i="40"/>
  <c r="P231" i="40"/>
  <c r="N233" i="40"/>
  <c r="M234" i="40"/>
  <c r="Q234" i="40"/>
  <c r="P235" i="40"/>
  <c r="N237" i="40"/>
  <c r="M238" i="40"/>
  <c r="Q238" i="40"/>
  <c r="P239" i="40"/>
  <c r="O247" i="40"/>
  <c r="M249" i="40"/>
  <c r="Q249" i="40"/>
  <c r="P250" i="40"/>
  <c r="O251" i="40"/>
  <c r="M253" i="40"/>
  <c r="Q253" i="40"/>
  <c r="P254" i="40"/>
  <c r="O255" i="40"/>
  <c r="O176" i="40"/>
  <c r="O180" i="40"/>
  <c r="N192" i="40"/>
  <c r="P194" i="40"/>
  <c r="N196" i="40"/>
  <c r="P198" i="40"/>
  <c r="P209" i="40"/>
  <c r="O210" i="40"/>
  <c r="M212" i="40"/>
  <c r="Q212" i="40"/>
  <c r="P213" i="40"/>
  <c r="O214" i="40"/>
  <c r="M216" i="40"/>
  <c r="Q216" i="40"/>
  <c r="M227" i="40"/>
  <c r="Q227" i="40"/>
  <c r="P228" i="40"/>
  <c r="N230" i="40"/>
  <c r="M231" i="40"/>
  <c r="Q231" i="40"/>
  <c r="P232" i="40"/>
  <c r="N234" i="40"/>
  <c r="M235" i="40"/>
  <c r="Q235" i="40"/>
  <c r="P236" i="40"/>
  <c r="P247" i="40"/>
  <c r="O248" i="40"/>
  <c r="M250" i="40"/>
  <c r="Q250" i="40"/>
  <c r="P251" i="40"/>
  <c r="O252" i="40"/>
  <c r="N11" i="39"/>
  <c r="P28" i="39"/>
  <c r="O29" i="39"/>
  <c r="N30" i="39"/>
  <c r="M31" i="39"/>
  <c r="Q31" i="39"/>
  <c r="P32" i="39"/>
  <c r="O33" i="39"/>
  <c r="N34" i="39"/>
  <c r="P36" i="39"/>
  <c r="O37" i="39"/>
  <c r="O45" i="39"/>
  <c r="N46" i="39"/>
  <c r="M47" i="39"/>
  <c r="Q47" i="39"/>
  <c r="P48" i="39"/>
  <c r="O49" i="39"/>
  <c r="N50" i="39"/>
  <c r="M51" i="39"/>
  <c r="Q51" i="39"/>
  <c r="P59" i="39"/>
  <c r="P62" i="39" s="1"/>
  <c r="O60" i="39"/>
  <c r="N68" i="39"/>
  <c r="M69" i="39"/>
  <c r="Q69" i="39"/>
  <c r="P70" i="39"/>
  <c r="O78" i="39"/>
  <c r="O83" i="39" s="1"/>
  <c r="M89" i="39"/>
  <c r="Q89" i="39"/>
  <c r="Q92" i="39" s="1"/>
  <c r="P90" i="39"/>
  <c r="P98" i="39"/>
  <c r="O99" i="39"/>
  <c r="O100" i="39"/>
  <c r="P101" i="39"/>
  <c r="M117" i="39"/>
  <c r="M113" i="39"/>
  <c r="M109" i="39"/>
  <c r="Q117" i="39"/>
  <c r="Q113" i="39"/>
  <c r="Q109" i="39"/>
  <c r="Q108" i="39"/>
  <c r="M110" i="39"/>
  <c r="M111" i="39"/>
  <c r="M112" i="39"/>
  <c r="N113" i="39"/>
  <c r="N114" i="39"/>
  <c r="P119" i="39"/>
  <c r="O127" i="39"/>
  <c r="O130" i="39"/>
  <c r="O126" i="39"/>
  <c r="N126" i="39"/>
  <c r="O140" i="39"/>
  <c r="O143" i="39"/>
  <c r="P154" i="39"/>
  <c r="P158" i="39"/>
  <c r="P175" i="39"/>
  <c r="P171" i="39"/>
  <c r="P167" i="39"/>
  <c r="P174" i="39"/>
  <c r="P170" i="39"/>
  <c r="P166" i="39"/>
  <c r="P165" i="39"/>
  <c r="Q168" i="39"/>
  <c r="N188" i="39"/>
  <c r="N184" i="39"/>
  <c r="N187" i="39"/>
  <c r="N183" i="39"/>
  <c r="N186" i="39"/>
  <c r="N189" i="39"/>
  <c r="O202" i="39"/>
  <c r="O198" i="39"/>
  <c r="O201" i="39"/>
  <c r="O197" i="39"/>
  <c r="P29" i="39"/>
  <c r="O30" i="39"/>
  <c r="N31" i="39"/>
  <c r="P33" i="39"/>
  <c r="O34" i="39"/>
  <c r="P37" i="39"/>
  <c r="O46" i="39"/>
  <c r="N47" i="39"/>
  <c r="M48" i="39"/>
  <c r="Q48" i="39"/>
  <c r="O50" i="39"/>
  <c r="N51" i="39"/>
  <c r="O61" i="39"/>
  <c r="N69" i="39"/>
  <c r="M70" i="39"/>
  <c r="Q70" i="39"/>
  <c r="P91" i="39"/>
  <c r="P99" i="39"/>
  <c r="N116" i="39"/>
  <c r="N112" i="39"/>
  <c r="N108" i="39"/>
  <c r="N109" i="39"/>
  <c r="N110" i="39"/>
  <c r="N111" i="39"/>
  <c r="P115" i="39"/>
  <c r="P116" i="39"/>
  <c r="Q127" i="39"/>
  <c r="P153" i="39"/>
  <c r="M174" i="39"/>
  <c r="M170" i="39"/>
  <c r="M166" i="39"/>
  <c r="M173" i="39"/>
  <c r="M169" i="39"/>
  <c r="M165" i="39"/>
  <c r="Q174" i="39"/>
  <c r="Q170" i="39"/>
  <c r="Q166" i="39"/>
  <c r="Q173" i="39"/>
  <c r="Q169" i="39"/>
  <c r="Q165" i="39"/>
  <c r="Q167" i="39"/>
  <c r="M172" i="39"/>
  <c r="M175" i="39"/>
  <c r="O187" i="39"/>
  <c r="O183" i="39"/>
  <c r="O186" i="39"/>
  <c r="O182" i="39"/>
  <c r="O189" i="39"/>
  <c r="P201" i="39"/>
  <c r="P197" i="39"/>
  <c r="P200" i="39"/>
  <c r="P196" i="39"/>
  <c r="O31" i="39"/>
  <c r="O35" i="39"/>
  <c r="N48" i="39"/>
  <c r="N52" i="39"/>
  <c r="M71" i="39"/>
  <c r="Q71" i="39"/>
  <c r="M129" i="39"/>
  <c r="M128" i="39"/>
  <c r="Q129" i="39"/>
  <c r="Q128" i="39"/>
  <c r="Q126" i="39"/>
  <c r="M130" i="39"/>
  <c r="N143" i="39"/>
  <c r="N139" i="39"/>
  <c r="N142" i="39"/>
  <c r="N138" i="39"/>
  <c r="N141" i="39"/>
  <c r="N144" i="39"/>
  <c r="O157" i="39"/>
  <c r="O153" i="39"/>
  <c r="O156" i="39"/>
  <c r="O152" i="39"/>
  <c r="P213" i="39"/>
  <c r="P212" i="39"/>
  <c r="P211" i="39"/>
  <c r="M11" i="39"/>
  <c r="Q11" i="39"/>
  <c r="O28" i="39"/>
  <c r="P31" i="39"/>
  <c r="O32" i="39"/>
  <c r="N45" i="39"/>
  <c r="O48" i="39"/>
  <c r="O98" i="39"/>
  <c r="O102" i="39" s="1"/>
  <c r="P118" i="39"/>
  <c r="P114" i="39"/>
  <c r="P110" i="39"/>
  <c r="P108" i="39"/>
  <c r="P109" i="39"/>
  <c r="N128" i="39"/>
  <c r="N127" i="39"/>
  <c r="M126" i="39"/>
  <c r="M127" i="39"/>
  <c r="N130" i="39"/>
  <c r="O142" i="39"/>
  <c r="O138" i="39"/>
  <c r="O141" i="39"/>
  <c r="O137" i="39"/>
  <c r="N137" i="39"/>
  <c r="N140" i="39"/>
  <c r="O144" i="39"/>
  <c r="P156" i="39"/>
  <c r="P152" i="39"/>
  <c r="P155" i="39"/>
  <c r="P151" i="39"/>
  <c r="O151" i="39"/>
  <c r="O154" i="39"/>
  <c r="O155" i="39"/>
  <c r="O158" i="39"/>
  <c r="M214" i="39"/>
  <c r="M212" i="39"/>
  <c r="M211" i="39"/>
  <c r="Q214" i="39"/>
  <c r="Q212" i="39"/>
  <c r="Q211" i="39"/>
  <c r="Q213" i="39"/>
  <c r="O111" i="39"/>
  <c r="O115" i="39"/>
  <c r="M139" i="39"/>
  <c r="Q139" i="39"/>
  <c r="P140" i="39"/>
  <c r="M143" i="39"/>
  <c r="Q143" i="39"/>
  <c r="N153" i="39"/>
  <c r="M154" i="39"/>
  <c r="Q154" i="39"/>
  <c r="N157" i="39"/>
  <c r="O167" i="39"/>
  <c r="N168" i="39"/>
  <c r="O171" i="39"/>
  <c r="O175" i="39"/>
  <c r="M184" i="39"/>
  <c r="Q184" i="39"/>
  <c r="P185" i="39"/>
  <c r="M188" i="39"/>
  <c r="Q188" i="39"/>
  <c r="N198" i="39"/>
  <c r="M199" i="39"/>
  <c r="Q199" i="39"/>
  <c r="N202" i="39"/>
  <c r="O213" i="39"/>
  <c r="M140" i="39"/>
  <c r="Q140" i="39"/>
  <c r="N154" i="39"/>
  <c r="O168" i="39"/>
  <c r="M185" i="39"/>
  <c r="Q185" i="39"/>
  <c r="N199" i="39"/>
  <c r="O149" i="40" l="1"/>
  <c r="M149" i="40"/>
  <c r="N221" i="40"/>
  <c r="O135" i="40"/>
  <c r="N167" i="40"/>
  <c r="N38" i="40"/>
  <c r="M124" i="40"/>
  <c r="Q21" i="40"/>
  <c r="P70" i="40"/>
  <c r="Q70" i="40"/>
  <c r="M55" i="40"/>
  <c r="P55" i="40"/>
  <c r="M21" i="39"/>
  <c r="O21" i="39"/>
  <c r="M215" i="39"/>
  <c r="P215" i="39"/>
  <c r="N215" i="39"/>
  <c r="Q215" i="39"/>
  <c r="P204" i="39"/>
  <c r="O215" i="39"/>
  <c r="Q176" i="39"/>
  <c r="M159" i="39"/>
  <c r="P159" i="39"/>
  <c r="N131" i="39"/>
  <c r="P102" i="39"/>
  <c r="M92" i="39"/>
  <c r="P92" i="39"/>
  <c r="N83" i="39"/>
  <c r="M83" i="39"/>
  <c r="Q72" i="39"/>
  <c r="M72" i="39"/>
  <c r="O62" i="39"/>
  <c r="N62" i="39"/>
  <c r="Q38" i="39"/>
  <c r="N145" i="39"/>
  <c r="O38" i="39"/>
  <c r="M176" i="39"/>
  <c r="P176" i="39"/>
  <c r="O131" i="39"/>
  <c r="N72" i="39"/>
  <c r="M204" i="39"/>
  <c r="N92" i="39"/>
  <c r="N159" i="39"/>
  <c r="Q53" i="39"/>
  <c r="N204" i="39"/>
  <c r="M120" i="39"/>
  <c r="Q159" i="39"/>
  <c r="P72" i="39"/>
  <c r="M131" i="39"/>
  <c r="O190" i="39"/>
  <c r="O159" i="39"/>
  <c r="O145" i="39"/>
  <c r="N53" i="39"/>
  <c r="Q21" i="39"/>
  <c r="Q131" i="39"/>
  <c r="N120" i="39"/>
  <c r="Q120" i="39"/>
  <c r="P38" i="39"/>
  <c r="N21" i="39"/>
  <c r="O176" i="39"/>
  <c r="Q204" i="39"/>
  <c r="M190" i="39"/>
  <c r="R102" i="39"/>
  <c r="M53" i="39"/>
  <c r="P131" i="39"/>
  <c r="N102" i="39"/>
  <c r="P190" i="39"/>
  <c r="Q102" i="39"/>
  <c r="P21" i="39"/>
  <c r="Q190" i="39"/>
  <c r="N190" i="39"/>
  <c r="M38" i="39"/>
  <c r="N176" i="39"/>
  <c r="N38" i="39"/>
  <c r="Q145" i="39"/>
  <c r="P120" i="39"/>
  <c r="O53" i="39"/>
  <c r="O204" i="39"/>
  <c r="P145" i="39"/>
  <c r="O120" i="39"/>
  <c r="O92" i="39"/>
  <c r="O72" i="39"/>
  <c r="M145" i="39"/>
  <c r="Q83" i="39"/>
  <c r="P53" i="39"/>
  <c r="M241" i="40"/>
  <c r="P241" i="40"/>
  <c r="P221" i="40"/>
  <c r="N149" i="40"/>
  <c r="O221" i="40"/>
  <c r="Q111" i="40"/>
  <c r="O241" i="40"/>
  <c r="P185" i="40"/>
  <c r="P124" i="40"/>
  <c r="O124" i="40"/>
  <c r="Q135" i="40"/>
  <c r="M135" i="40"/>
  <c r="N241" i="40"/>
  <c r="M221" i="40"/>
  <c r="Q257" i="40"/>
  <c r="N124" i="40"/>
  <c r="M257" i="40"/>
  <c r="N203" i="40"/>
  <c r="Q241" i="40"/>
  <c r="O257" i="40"/>
  <c r="Q185" i="40"/>
  <c r="M111" i="40"/>
  <c r="N135" i="40"/>
  <c r="O111" i="40"/>
  <c r="M185" i="40"/>
  <c r="Q95" i="40"/>
  <c r="P135" i="40"/>
  <c r="O203" i="40"/>
  <c r="N111" i="40"/>
  <c r="P203" i="40"/>
  <c r="P257" i="40"/>
  <c r="P167" i="40"/>
  <c r="Q124" i="40"/>
  <c r="N257" i="40"/>
  <c r="P95" i="40"/>
  <c r="Q203" i="40"/>
  <c r="M203" i="40"/>
  <c r="O167" i="40"/>
  <c r="P111" i="40"/>
  <c r="N95" i="40"/>
  <c r="N185" i="40"/>
  <c r="O185" i="40"/>
  <c r="Q149" i="40"/>
  <c r="Q167" i="40"/>
  <c r="P149" i="40"/>
  <c r="Q221" i="40"/>
  <c r="M167" i="40"/>
  <c r="O38" i="40"/>
  <c r="P38" i="40"/>
  <c r="M38" i="40"/>
  <c r="M95" i="40"/>
  <c r="O95" i="40"/>
  <c r="Q84" i="40"/>
  <c r="N84" i="40"/>
  <c r="M84" i="40"/>
  <c r="P84" i="40"/>
  <c r="O84" i="40"/>
  <c r="O70" i="40"/>
  <c r="M70" i="40"/>
  <c r="N70" i="40"/>
  <c r="Q55" i="40"/>
  <c r="O55" i="40"/>
  <c r="N55" i="40"/>
  <c r="Q38" i="40"/>
  <c r="M21" i="40"/>
  <c r="P21" i="40"/>
  <c r="O21" i="40"/>
  <c r="N21" i="40"/>
  <c r="K5" i="38" l="1"/>
  <c r="L5" i="38"/>
  <c r="J5" i="38"/>
  <c r="I5" i="38"/>
  <c r="H5" i="38"/>
  <c r="E107" i="26" l="1"/>
  <c r="F107" i="26"/>
  <c r="Q195" i="38" l="1"/>
  <c r="P195" i="38"/>
  <c r="O195" i="38"/>
  <c r="N195" i="38"/>
  <c r="M195" i="38"/>
  <c r="Q181" i="38"/>
  <c r="P181" i="38"/>
  <c r="O181" i="38"/>
  <c r="N181" i="38"/>
  <c r="M181" i="38"/>
  <c r="Q165" i="38"/>
  <c r="P165" i="38"/>
  <c r="O165" i="38"/>
  <c r="N165" i="38"/>
  <c r="M165" i="38"/>
  <c r="Q139" i="38"/>
  <c r="P139" i="38"/>
  <c r="O139" i="38"/>
  <c r="N139" i="38"/>
  <c r="M139" i="38"/>
  <c r="Q127" i="38"/>
  <c r="P127" i="38"/>
  <c r="O127" i="38"/>
  <c r="N127" i="38"/>
  <c r="M127" i="38"/>
  <c r="Q107" i="38"/>
  <c r="P107" i="38"/>
  <c r="O107" i="38"/>
  <c r="N107" i="38"/>
  <c r="M107" i="38"/>
  <c r="Q98" i="38"/>
  <c r="P98" i="38"/>
  <c r="O98" i="38"/>
  <c r="N98" i="38"/>
  <c r="M98" i="38"/>
  <c r="Q86" i="38"/>
  <c r="P86" i="38"/>
  <c r="O86" i="38"/>
  <c r="N86" i="38"/>
  <c r="M86" i="38"/>
  <c r="Q75" i="38"/>
  <c r="P75" i="38"/>
  <c r="O75" i="38"/>
  <c r="N75" i="38"/>
  <c r="M75" i="38"/>
  <c r="Q61" i="38"/>
  <c r="P61" i="38"/>
  <c r="O61" i="38"/>
  <c r="N61" i="38"/>
  <c r="M61" i="38"/>
  <c r="Q44" i="38"/>
  <c r="P44" i="38"/>
  <c r="O44" i="38"/>
  <c r="N44" i="38"/>
  <c r="M44" i="38"/>
  <c r="Q27" i="38"/>
  <c r="P27" i="38"/>
  <c r="O27" i="38"/>
  <c r="N27" i="38"/>
  <c r="M27" i="38"/>
  <c r="Q10" i="38"/>
  <c r="P10" i="38"/>
  <c r="O10" i="38"/>
  <c r="N10" i="38"/>
  <c r="M10" i="38"/>
  <c r="H5" i="7"/>
  <c r="H192" i="7" s="1"/>
  <c r="I5" i="7"/>
  <c r="I115" i="7" s="1"/>
  <c r="J14" i="7"/>
  <c r="E18" i="7"/>
  <c r="F18" i="7"/>
  <c r="G18" i="7"/>
  <c r="E27" i="7"/>
  <c r="F27" i="7"/>
  <c r="G27" i="7"/>
  <c r="E36" i="7"/>
  <c r="F36" i="7"/>
  <c r="G36" i="7"/>
  <c r="H42" i="7"/>
  <c r="H43" i="7" s="1"/>
  <c r="I42" i="7"/>
  <c r="I43" i="7" s="1"/>
  <c r="J42" i="7"/>
  <c r="J44" i="7" s="1"/>
  <c r="E51" i="7"/>
  <c r="F51" i="7"/>
  <c r="G51" i="7"/>
  <c r="H57" i="7"/>
  <c r="H58" i="7" s="1"/>
  <c r="I57" i="7"/>
  <c r="I59" i="7" s="1"/>
  <c r="J57" i="7"/>
  <c r="J60" i="7" s="1"/>
  <c r="E65" i="7"/>
  <c r="F65" i="7"/>
  <c r="G65" i="7"/>
  <c r="E76" i="7"/>
  <c r="F76" i="7"/>
  <c r="G76" i="7"/>
  <c r="H82" i="7"/>
  <c r="H83" i="7" s="1"/>
  <c r="I82" i="7"/>
  <c r="I84" i="7" s="1"/>
  <c r="J82" i="7"/>
  <c r="J86" i="7" s="1"/>
  <c r="H86" i="7"/>
  <c r="E93" i="7"/>
  <c r="F93" i="7"/>
  <c r="G93" i="7"/>
  <c r="H99" i="7"/>
  <c r="I99" i="7"/>
  <c r="J99" i="7"/>
  <c r="E107" i="7"/>
  <c r="F107" i="7"/>
  <c r="G107" i="7"/>
  <c r="E118" i="7"/>
  <c r="F118" i="7"/>
  <c r="G118" i="7"/>
  <c r="H124" i="7"/>
  <c r="H126" i="7" s="1"/>
  <c r="I124" i="7"/>
  <c r="I127" i="7" s="1"/>
  <c r="J124" i="7"/>
  <c r="J129" i="7" s="1"/>
  <c r="E135" i="7"/>
  <c r="F135" i="7"/>
  <c r="G135" i="7"/>
  <c r="H141" i="7"/>
  <c r="I141" i="7"/>
  <c r="J141" i="7"/>
  <c r="E148" i="7"/>
  <c r="F148" i="7"/>
  <c r="G148" i="7"/>
  <c r="H155" i="7"/>
  <c r="E159" i="7"/>
  <c r="F159" i="7"/>
  <c r="G159" i="7"/>
  <c r="H165" i="7"/>
  <c r="H168" i="7" s="1"/>
  <c r="I165" i="7"/>
  <c r="I167" i="7" s="1"/>
  <c r="J165" i="7"/>
  <c r="J168" i="7" s="1"/>
  <c r="E171" i="7"/>
  <c r="F171" i="7"/>
  <c r="G171" i="7"/>
  <c r="H177" i="7"/>
  <c r="H180" i="7" s="1"/>
  <c r="I177" i="7"/>
  <c r="I179" i="7" s="1"/>
  <c r="J177" i="7"/>
  <c r="J180" i="7" s="1"/>
  <c r="E183" i="7"/>
  <c r="F183" i="7"/>
  <c r="G183" i="7"/>
  <c r="E195" i="7"/>
  <c r="F195" i="7"/>
  <c r="G195" i="7"/>
  <c r="H201" i="7"/>
  <c r="H205" i="7" s="1"/>
  <c r="I201" i="7"/>
  <c r="I202" i="7" s="1"/>
  <c r="J201" i="7"/>
  <c r="J215" i="7" s="1"/>
  <c r="E207" i="7"/>
  <c r="F207" i="7"/>
  <c r="G207" i="7"/>
  <c r="H213" i="7"/>
  <c r="I213" i="7"/>
  <c r="J213" i="7"/>
  <c r="E219" i="7"/>
  <c r="F219" i="7"/>
  <c r="G219" i="7"/>
  <c r="E230" i="7"/>
  <c r="F230" i="7"/>
  <c r="G230" i="7"/>
  <c r="H236" i="7"/>
  <c r="H238" i="7" s="1"/>
  <c r="I236" i="7"/>
  <c r="I238" i="7" s="1"/>
  <c r="J236" i="7"/>
  <c r="J237" i="7" s="1"/>
  <c r="E241" i="7"/>
  <c r="F241" i="7"/>
  <c r="G241" i="7"/>
  <c r="H247" i="7"/>
  <c r="H248" i="7" s="1"/>
  <c r="I247" i="7"/>
  <c r="I248" i="7" s="1"/>
  <c r="J247" i="7"/>
  <c r="J248" i="7" s="1"/>
  <c r="E252" i="7"/>
  <c r="F252" i="7"/>
  <c r="G252" i="7"/>
  <c r="H259" i="7"/>
  <c r="I260" i="7"/>
  <c r="I262" i="7"/>
  <c r="E263" i="7"/>
  <c r="F263" i="7"/>
  <c r="G263" i="7"/>
  <c r="H268" i="7"/>
  <c r="I268" i="7"/>
  <c r="J268" i="7"/>
  <c r="I269" i="7"/>
  <c r="H270" i="7"/>
  <c r="I270" i="7"/>
  <c r="I271" i="7"/>
  <c r="H273" i="7"/>
  <c r="I273" i="7"/>
  <c r="I274" i="7"/>
  <c r="H275" i="7"/>
  <c r="I275" i="7"/>
  <c r="E276" i="7"/>
  <c r="F276" i="7"/>
  <c r="G276" i="7"/>
  <c r="H281" i="7"/>
  <c r="H282" i="7" s="1"/>
  <c r="I281" i="7"/>
  <c r="I286" i="7" s="1"/>
  <c r="E289" i="7"/>
  <c r="F289" i="7"/>
  <c r="G289" i="7"/>
  <c r="H294" i="7"/>
  <c r="H297" i="7" s="1"/>
  <c r="I294" i="7"/>
  <c r="I295" i="7" s="1"/>
  <c r="E298" i="7"/>
  <c r="F298" i="7"/>
  <c r="G298" i="7"/>
  <c r="F399" i="6"/>
  <c r="G399" i="6"/>
  <c r="L388" i="6" s="1"/>
  <c r="L431" i="6" s="1"/>
  <c r="H399" i="6"/>
  <c r="M388" i="6" s="1"/>
  <c r="M409" i="6" s="1"/>
  <c r="I399" i="6"/>
  <c r="N388" i="6" s="1"/>
  <c r="J399" i="6"/>
  <c r="F416" i="6"/>
  <c r="G416" i="6"/>
  <c r="H416" i="6"/>
  <c r="I416" i="6"/>
  <c r="J416" i="6"/>
  <c r="F435" i="6"/>
  <c r="K423" i="6" s="1"/>
  <c r="G435" i="6"/>
  <c r="L423" i="6" s="1"/>
  <c r="H435" i="6"/>
  <c r="M423" i="6" s="1"/>
  <c r="I435" i="6"/>
  <c r="N423" i="6" s="1"/>
  <c r="J435" i="6"/>
  <c r="O423" i="6" s="1"/>
  <c r="F452" i="6"/>
  <c r="G452" i="6"/>
  <c r="H452" i="6"/>
  <c r="I452" i="6"/>
  <c r="J452" i="6"/>
  <c r="F469" i="6"/>
  <c r="G469" i="6"/>
  <c r="H469" i="6"/>
  <c r="I469" i="6"/>
  <c r="J469" i="6"/>
  <c r="F488" i="6"/>
  <c r="K476" i="6" s="1"/>
  <c r="G488" i="6"/>
  <c r="L476" i="6" s="1"/>
  <c r="H488" i="6"/>
  <c r="M476" i="6" s="1"/>
  <c r="I488" i="6"/>
  <c r="N476" i="6" s="1"/>
  <c r="J488" i="6"/>
  <c r="O476" i="6" s="1"/>
  <c r="E506" i="6"/>
  <c r="J495" i="6" s="1"/>
  <c r="F506" i="6"/>
  <c r="K495" i="6" s="1"/>
  <c r="G506" i="6"/>
  <c r="L495" i="6" s="1"/>
  <c r="H506" i="6"/>
  <c r="M495" i="6" s="1"/>
  <c r="I506" i="6"/>
  <c r="N495" i="6" s="1"/>
  <c r="O506" i="6"/>
  <c r="P506" i="6"/>
  <c r="Q506" i="6"/>
  <c r="R506" i="6"/>
  <c r="S506" i="6"/>
  <c r="E525" i="6"/>
  <c r="J512" i="6" s="1"/>
  <c r="F525" i="6"/>
  <c r="K512" i="6" s="1"/>
  <c r="G525" i="6"/>
  <c r="L512" i="6" s="1"/>
  <c r="H525" i="6"/>
  <c r="M512" i="6" s="1"/>
  <c r="I525" i="6"/>
  <c r="N512" i="6" s="1"/>
  <c r="O525" i="6"/>
  <c r="P525" i="6"/>
  <c r="Q525" i="6"/>
  <c r="R525" i="6"/>
  <c r="S525" i="6"/>
  <c r="E535" i="6"/>
  <c r="J531" i="6" s="1"/>
  <c r="F535" i="6"/>
  <c r="K531" i="6" s="1"/>
  <c r="G535" i="6"/>
  <c r="L531" i="6" s="1"/>
  <c r="H535" i="6"/>
  <c r="M531" i="6" s="1"/>
  <c r="I535" i="6"/>
  <c r="N531" i="6" s="1"/>
  <c r="O535" i="6"/>
  <c r="P535" i="6"/>
  <c r="Q535" i="6"/>
  <c r="R535" i="6"/>
  <c r="S535" i="6"/>
  <c r="E545" i="6"/>
  <c r="F545" i="6"/>
  <c r="G545" i="6"/>
  <c r="H545" i="6"/>
  <c r="I545" i="6"/>
  <c r="O545" i="6"/>
  <c r="P545" i="6"/>
  <c r="Q545" i="6"/>
  <c r="R545" i="6"/>
  <c r="S545" i="6"/>
  <c r="E555" i="6"/>
  <c r="J551" i="6" s="1"/>
  <c r="F555" i="6"/>
  <c r="G555" i="6"/>
  <c r="L551" i="6" s="1"/>
  <c r="L554" i="6" s="1"/>
  <c r="H555" i="6"/>
  <c r="M551" i="6" s="1"/>
  <c r="M553" i="6" s="1"/>
  <c r="I555" i="6"/>
  <c r="N551" i="6" s="1"/>
  <c r="O555" i="6"/>
  <c r="P555" i="6"/>
  <c r="Q555" i="6"/>
  <c r="R555" i="6"/>
  <c r="S555" i="6"/>
  <c r="E565" i="6"/>
  <c r="J561" i="6" s="1"/>
  <c r="F565" i="6"/>
  <c r="K561" i="6" s="1"/>
  <c r="K562" i="6" s="1"/>
  <c r="G565" i="6"/>
  <c r="L561" i="6" s="1"/>
  <c r="H565" i="6"/>
  <c r="M561" i="6" s="1"/>
  <c r="I565" i="6"/>
  <c r="N561" i="6" s="1"/>
  <c r="O565" i="6"/>
  <c r="P565" i="6"/>
  <c r="R565" i="6"/>
  <c r="E571" i="6"/>
  <c r="F571" i="6"/>
  <c r="G571" i="6"/>
  <c r="H571" i="6"/>
  <c r="I571" i="6"/>
  <c r="E572" i="6"/>
  <c r="F572" i="6"/>
  <c r="G572" i="6"/>
  <c r="H572" i="6"/>
  <c r="I572" i="6"/>
  <c r="E573" i="6"/>
  <c r="F573" i="6"/>
  <c r="G573" i="6"/>
  <c r="H573" i="6"/>
  <c r="I573" i="6"/>
  <c r="F582" i="6"/>
  <c r="K579" i="6" s="1"/>
  <c r="G582" i="6"/>
  <c r="L579" i="6" s="1"/>
  <c r="H582" i="6"/>
  <c r="M579" i="6" s="1"/>
  <c r="I582" i="6"/>
  <c r="N579" i="6" s="1"/>
  <c r="J582" i="6"/>
  <c r="O579" i="6" s="1"/>
  <c r="E615" i="6"/>
  <c r="J611" i="6" s="1"/>
  <c r="F615" i="6"/>
  <c r="K611" i="6" s="1"/>
  <c r="K614" i="6" s="1"/>
  <c r="G615" i="6"/>
  <c r="L611" i="6" s="1"/>
  <c r="L612" i="6" s="1"/>
  <c r="H615" i="6"/>
  <c r="M611" i="6" s="1"/>
  <c r="M614" i="6" s="1"/>
  <c r="I615" i="6"/>
  <c r="N611" i="6" s="1"/>
  <c r="O615" i="6"/>
  <c r="P615" i="6"/>
  <c r="Q615" i="6"/>
  <c r="R615" i="6"/>
  <c r="S615" i="6"/>
  <c r="E625" i="6"/>
  <c r="J621" i="6" s="1"/>
  <c r="F625" i="6"/>
  <c r="K621" i="6" s="1"/>
  <c r="G625" i="6"/>
  <c r="L621" i="6" s="1"/>
  <c r="H625" i="6"/>
  <c r="M621" i="6" s="1"/>
  <c r="I625" i="6"/>
  <c r="N621" i="6" s="1"/>
  <c r="O625" i="6"/>
  <c r="P625" i="6"/>
  <c r="Q625" i="6"/>
  <c r="R625" i="6"/>
  <c r="S625" i="6"/>
  <c r="F636" i="6"/>
  <c r="K630" i="6" s="1"/>
  <c r="G636" i="6"/>
  <c r="L630" i="6" s="1"/>
  <c r="H636" i="6"/>
  <c r="M630" i="6" s="1"/>
  <c r="I636" i="6"/>
  <c r="N630" i="6" s="1"/>
  <c r="J636" i="6"/>
  <c r="O630" i="6" s="1"/>
  <c r="K642" i="6"/>
  <c r="K643" i="6" s="1"/>
  <c r="L642" i="6"/>
  <c r="L644" i="6" s="1"/>
  <c r="M642" i="6"/>
  <c r="M643" i="6" s="1"/>
  <c r="N642" i="6"/>
  <c r="N645" i="6" s="1"/>
  <c r="O642" i="6"/>
  <c r="O646" i="6" s="1"/>
  <c r="F651" i="6"/>
  <c r="G651" i="6"/>
  <c r="H651" i="6"/>
  <c r="I651" i="6"/>
  <c r="J651" i="6"/>
  <c r="K659" i="6"/>
  <c r="K661" i="6" s="1"/>
  <c r="L659" i="6"/>
  <c r="L660" i="6" s="1"/>
  <c r="M659" i="6"/>
  <c r="M661" i="6" s="1"/>
  <c r="N659" i="6"/>
  <c r="N664" i="6" s="1"/>
  <c r="O659" i="6"/>
  <c r="O661" i="6" s="1"/>
  <c r="F667" i="6"/>
  <c r="G667" i="6"/>
  <c r="H667" i="6"/>
  <c r="I667" i="6"/>
  <c r="J667" i="6"/>
  <c r="K675" i="6"/>
  <c r="K679" i="6" s="1"/>
  <c r="L675" i="6"/>
  <c r="L679" i="6" s="1"/>
  <c r="M675" i="6"/>
  <c r="M682" i="6" s="1"/>
  <c r="N675" i="6"/>
  <c r="N676" i="6" s="1"/>
  <c r="O675" i="6"/>
  <c r="O679" i="6" s="1"/>
  <c r="N679" i="6"/>
  <c r="N680" i="6"/>
  <c r="F683" i="6"/>
  <c r="G683" i="6"/>
  <c r="H683" i="6"/>
  <c r="I683" i="6"/>
  <c r="J683" i="6"/>
  <c r="K721" i="6"/>
  <c r="L721" i="6"/>
  <c r="M721" i="6"/>
  <c r="N721" i="6"/>
  <c r="O721" i="6"/>
  <c r="F728" i="6"/>
  <c r="G728" i="6"/>
  <c r="H728" i="6"/>
  <c r="I728" i="6"/>
  <c r="J728" i="6"/>
  <c r="L725" i="6" l="1"/>
  <c r="M723" i="6"/>
  <c r="L581" i="6"/>
  <c r="L663" i="6"/>
  <c r="O723" i="6"/>
  <c r="K722" i="6"/>
  <c r="N722" i="6"/>
  <c r="K649" i="6"/>
  <c r="M680" i="6"/>
  <c r="K664" i="6"/>
  <c r="K663" i="6"/>
  <c r="N660" i="6"/>
  <c r="L580" i="6"/>
  <c r="L582" i="6" s="1"/>
  <c r="L676" i="6"/>
  <c r="M676" i="6"/>
  <c r="M681" i="6"/>
  <c r="M726" i="6"/>
  <c r="M450" i="6"/>
  <c r="L726" i="6"/>
  <c r="M580" i="6"/>
  <c r="M458" i="6"/>
  <c r="L447" i="6"/>
  <c r="L485" i="6"/>
  <c r="L458" i="6"/>
  <c r="M722" i="6"/>
  <c r="M679" i="6"/>
  <c r="N665" i="6"/>
  <c r="N648" i="6"/>
  <c r="G574" i="6"/>
  <c r="M484" i="6"/>
  <c r="M725" i="6"/>
  <c r="O665" i="6"/>
  <c r="L647" i="6"/>
  <c r="O725" i="6"/>
  <c r="O676" i="6"/>
  <c r="L484" i="6"/>
  <c r="M446" i="6"/>
  <c r="N725" i="6"/>
  <c r="N677" i="6"/>
  <c r="O660" i="6"/>
  <c r="M646" i="6"/>
  <c r="I574" i="6"/>
  <c r="M487" i="6"/>
  <c r="M483" i="6"/>
  <c r="L467" i="6"/>
  <c r="L443" i="6"/>
  <c r="L487" i="6"/>
  <c r="L480" i="6"/>
  <c r="M466" i="6"/>
  <c r="M442" i="6"/>
  <c r="M434" i="6"/>
  <c r="M405" i="6"/>
  <c r="M678" i="6"/>
  <c r="L678" i="6"/>
  <c r="M660" i="6"/>
  <c r="M486" i="6"/>
  <c r="M479" i="6"/>
  <c r="L463" i="6"/>
  <c r="M441" i="6"/>
  <c r="L427" i="6"/>
  <c r="L405" i="6"/>
  <c r="L724" i="6"/>
  <c r="M677" i="6"/>
  <c r="K665" i="6"/>
  <c r="L486" i="6"/>
  <c r="M462" i="6"/>
  <c r="L441" i="6"/>
  <c r="M426" i="6"/>
  <c r="O724" i="6"/>
  <c r="L727" i="6"/>
  <c r="O726" i="6"/>
  <c r="K723" i="6"/>
  <c r="L680" i="6"/>
  <c r="O664" i="6"/>
  <c r="M581" i="6"/>
  <c r="M582" i="6" s="1"/>
  <c r="M485" i="6"/>
  <c r="L459" i="6"/>
  <c r="L451" i="6"/>
  <c r="I91" i="7"/>
  <c r="H105" i="7"/>
  <c r="H89" i="7"/>
  <c r="M430" i="6"/>
  <c r="M413" i="6"/>
  <c r="O663" i="6"/>
  <c r="K660" i="6"/>
  <c r="O647" i="6"/>
  <c r="O727" i="6"/>
  <c r="O722" i="6"/>
  <c r="L681" i="6"/>
  <c r="L677" i="6"/>
  <c r="O650" i="6"/>
  <c r="O648" i="6"/>
  <c r="K646" i="6"/>
  <c r="K644" i="6"/>
  <c r="H574" i="6"/>
  <c r="K724" i="6"/>
  <c r="K650" i="6"/>
  <c r="K647" i="6"/>
  <c r="O645" i="6"/>
  <c r="O643" i="6"/>
  <c r="O644" i="6"/>
  <c r="K727" i="6"/>
  <c r="K726" i="6"/>
  <c r="K725" i="6"/>
  <c r="L682" i="6"/>
  <c r="O649" i="6"/>
  <c r="K648" i="6"/>
  <c r="K645" i="6"/>
  <c r="N662" i="6"/>
  <c r="N649" i="6"/>
  <c r="N643" i="6"/>
  <c r="N441" i="6"/>
  <c r="N405" i="6"/>
  <c r="N666" i="6"/>
  <c r="N663" i="6"/>
  <c r="N661" i="6"/>
  <c r="N650" i="6"/>
  <c r="N644" i="6"/>
  <c r="N647" i="6"/>
  <c r="N646" i="6"/>
  <c r="E574" i="6"/>
  <c r="N458" i="6"/>
  <c r="M389" i="6"/>
  <c r="L394" i="6"/>
  <c r="L406" i="6"/>
  <c r="H274" i="7"/>
  <c r="H269" i="7"/>
  <c r="H262" i="7"/>
  <c r="H261" i="7"/>
  <c r="H272" i="7"/>
  <c r="H227" i="7"/>
  <c r="H193" i="7"/>
  <c r="H157" i="7"/>
  <c r="H134" i="7"/>
  <c r="I143" i="7"/>
  <c r="M563" i="6"/>
  <c r="M564" i="6"/>
  <c r="M665" i="6"/>
  <c r="L723" i="6"/>
  <c r="L722" i="6"/>
  <c r="M666" i="6"/>
  <c r="M664" i="6"/>
  <c r="M663" i="6"/>
  <c r="M662" i="6"/>
  <c r="L643" i="6"/>
  <c r="L649" i="6"/>
  <c r="L646" i="6"/>
  <c r="L515" i="6"/>
  <c r="L516" i="6"/>
  <c r="L520" i="6"/>
  <c r="L524" i="6"/>
  <c r="N498" i="6"/>
  <c r="N503" i="6"/>
  <c r="N499" i="6"/>
  <c r="J498" i="6"/>
  <c r="J503" i="6"/>
  <c r="J499" i="6"/>
  <c r="M631" i="6"/>
  <c r="M634" i="6"/>
  <c r="J623" i="6"/>
  <c r="J622" i="6"/>
  <c r="L632" i="6"/>
  <c r="L634" i="6"/>
  <c r="L635" i="6"/>
  <c r="L631" i="6"/>
  <c r="N392" i="6"/>
  <c r="N425" i="6"/>
  <c r="N465" i="6"/>
  <c r="N482" i="6"/>
  <c r="N485" i="6"/>
  <c r="N396" i="6"/>
  <c r="N412" i="6"/>
  <c r="N449" i="6"/>
  <c r="N461" i="6"/>
  <c r="N478" i="6"/>
  <c r="N484" i="6"/>
  <c r="N581" i="6"/>
  <c r="N433" i="6"/>
  <c r="N445" i="6"/>
  <c r="N483" i="6"/>
  <c r="N487" i="6"/>
  <c r="N580" i="6"/>
  <c r="N408" i="6"/>
  <c r="N429" i="6"/>
  <c r="N486" i="6"/>
  <c r="O728" i="6"/>
  <c r="M683" i="6"/>
  <c r="L614" i="6"/>
  <c r="L613" i="6"/>
  <c r="J58" i="7"/>
  <c r="J63" i="7"/>
  <c r="I132" i="7"/>
  <c r="H217" i="7"/>
  <c r="J61" i="7"/>
  <c r="I227" i="7"/>
  <c r="H204" i="7"/>
  <c r="I191" i="7"/>
  <c r="I106" i="7"/>
  <c r="H143" i="7"/>
  <c r="I104" i="7"/>
  <c r="I250" i="7"/>
  <c r="I284" i="7"/>
  <c r="I259" i="7"/>
  <c r="I239" i="7"/>
  <c r="H229" i="7"/>
  <c r="H226" i="7"/>
  <c r="I193" i="7"/>
  <c r="H190" i="7"/>
  <c r="J181" i="7"/>
  <c r="H156" i="7"/>
  <c r="I129" i="7"/>
  <c r="H114" i="7"/>
  <c r="H101" i="7"/>
  <c r="H91" i="7"/>
  <c r="H32" i="7"/>
  <c r="H23" i="7"/>
  <c r="J179" i="7"/>
  <c r="J47" i="7"/>
  <c r="H288" i="7"/>
  <c r="I229" i="7"/>
  <c r="I226" i="7"/>
  <c r="I206" i="7"/>
  <c r="I194" i="7"/>
  <c r="I190" i="7"/>
  <c r="I156" i="7"/>
  <c r="I131" i="7"/>
  <c r="H116" i="7"/>
  <c r="H102" i="7"/>
  <c r="H287" i="7"/>
  <c r="H283" i="7"/>
  <c r="H216" i="7"/>
  <c r="H202" i="7"/>
  <c r="I128" i="7"/>
  <c r="H115" i="7"/>
  <c r="J104" i="7"/>
  <c r="J101" i="7"/>
  <c r="J87" i="7"/>
  <c r="I61" i="7"/>
  <c r="J50" i="7"/>
  <c r="J46" i="7"/>
  <c r="J294" i="7"/>
  <c r="J295" i="7" s="1"/>
  <c r="H285" i="7"/>
  <c r="J281" i="7"/>
  <c r="J283" i="7" s="1"/>
  <c r="J259" i="7"/>
  <c r="H214" i="7"/>
  <c r="H206" i="7"/>
  <c r="H146" i="7"/>
  <c r="I63" i="7"/>
  <c r="H49" i="7"/>
  <c r="H284" i="7"/>
  <c r="H218" i="7"/>
  <c r="J134" i="7"/>
  <c r="H131" i="7"/>
  <c r="H106" i="7"/>
  <c r="H103" i="7"/>
  <c r="H90" i="7"/>
  <c r="H85" i="7"/>
  <c r="I62" i="7"/>
  <c r="J48" i="7"/>
  <c r="I297" i="7"/>
  <c r="H251" i="7"/>
  <c r="J239" i="7"/>
  <c r="I237" i="7"/>
  <c r="I214" i="7"/>
  <c r="J206" i="7"/>
  <c r="J167" i="7"/>
  <c r="I147" i="7"/>
  <c r="I144" i="7"/>
  <c r="J132" i="7"/>
  <c r="J130" i="7"/>
  <c r="I125" i="7"/>
  <c r="J64" i="7"/>
  <c r="J59" i="7"/>
  <c r="I47" i="7"/>
  <c r="H14" i="7"/>
  <c r="I249" i="7"/>
  <c r="J240" i="7"/>
  <c r="J238" i="7"/>
  <c r="J203" i="7"/>
  <c r="J170" i="7"/>
  <c r="J145" i="7"/>
  <c r="I45" i="7"/>
  <c r="J32" i="7"/>
  <c r="I251" i="7"/>
  <c r="H249" i="7"/>
  <c r="I240" i="7"/>
  <c r="J226" i="7"/>
  <c r="I205" i="7"/>
  <c r="I203" i="7"/>
  <c r="J190" i="7"/>
  <c r="H179" i="7"/>
  <c r="I169" i="7"/>
  <c r="I158" i="7"/>
  <c r="J155" i="7"/>
  <c r="I145" i="7"/>
  <c r="I133" i="7"/>
  <c r="I116" i="7"/>
  <c r="J85" i="7"/>
  <c r="I72" i="7"/>
  <c r="J62" i="7"/>
  <c r="H45" i="7"/>
  <c r="I23" i="7"/>
  <c r="I296" i="7"/>
  <c r="I288" i="7"/>
  <c r="J285" i="7"/>
  <c r="H250" i="7"/>
  <c r="J218" i="7"/>
  <c r="I215" i="7"/>
  <c r="J204" i="7"/>
  <c r="J202" i="7"/>
  <c r="H181" i="7"/>
  <c r="I178" i="7"/>
  <c r="J146" i="7"/>
  <c r="J144" i="7"/>
  <c r="J142" i="7"/>
  <c r="J126" i="7"/>
  <c r="J114" i="7"/>
  <c r="J105" i="7"/>
  <c r="J103" i="7"/>
  <c r="I102" i="7"/>
  <c r="J100" i="7"/>
  <c r="J92" i="7"/>
  <c r="J90" i="7"/>
  <c r="I86" i="7"/>
  <c r="J84" i="7"/>
  <c r="J72" i="7"/>
  <c r="H62" i="7"/>
  <c r="H50" i="7"/>
  <c r="H48" i="7"/>
  <c r="I46" i="7"/>
  <c r="H44" i="7"/>
  <c r="J23" i="7"/>
  <c r="I285" i="7"/>
  <c r="H240" i="7"/>
  <c r="I218" i="7"/>
  <c r="J216" i="7"/>
  <c r="J214" i="7"/>
  <c r="J205" i="7"/>
  <c r="H169" i="7"/>
  <c r="J133" i="7"/>
  <c r="J128" i="7"/>
  <c r="J125" i="7"/>
  <c r="J106" i="7"/>
  <c r="I103" i="7"/>
  <c r="I100" i="7"/>
  <c r="J91" i="7"/>
  <c r="I90" i="7"/>
  <c r="J88" i="7"/>
  <c r="J83" i="7"/>
  <c r="H60" i="7"/>
  <c r="I49" i="7"/>
  <c r="H46" i="7"/>
  <c r="J296" i="7"/>
  <c r="H237" i="7"/>
  <c r="J217" i="7"/>
  <c r="I181" i="7"/>
  <c r="H167" i="7"/>
  <c r="J102" i="7"/>
  <c r="J89" i="7"/>
  <c r="H64" i="7"/>
  <c r="H61" i="7"/>
  <c r="I50" i="7"/>
  <c r="H295" i="7"/>
  <c r="H296" i="7"/>
  <c r="J287" i="7"/>
  <c r="I282" i="7"/>
  <c r="I287" i="7"/>
  <c r="H286" i="7"/>
  <c r="J284" i="7"/>
  <c r="I283" i="7"/>
  <c r="I272" i="7"/>
  <c r="I276" i="7" s="1"/>
  <c r="H271" i="7"/>
  <c r="I261" i="7"/>
  <c r="I263" i="7" s="1"/>
  <c r="H260" i="7"/>
  <c r="H263" i="7" s="1"/>
  <c r="J249" i="7"/>
  <c r="H239" i="7"/>
  <c r="I228" i="7"/>
  <c r="I217" i="7"/>
  <c r="H203" i="7"/>
  <c r="H215" i="7"/>
  <c r="H194" i="7"/>
  <c r="I182" i="7"/>
  <c r="I180" i="7"/>
  <c r="J178" i="7"/>
  <c r="H178" i="7"/>
  <c r="H182" i="7"/>
  <c r="J169" i="7"/>
  <c r="I166" i="7"/>
  <c r="I157" i="7"/>
  <c r="I159" i="7" s="1"/>
  <c r="H147" i="7"/>
  <c r="H128" i="7"/>
  <c r="I126" i="7"/>
  <c r="I130" i="7"/>
  <c r="I134" i="7"/>
  <c r="I142" i="7"/>
  <c r="I146" i="7"/>
  <c r="I117" i="7"/>
  <c r="I118" i="7" s="1"/>
  <c r="J250" i="7"/>
  <c r="H125" i="7"/>
  <c r="H129" i="7"/>
  <c r="H133" i="7"/>
  <c r="H145" i="7"/>
  <c r="J251" i="7"/>
  <c r="H127" i="7"/>
  <c r="I6" i="7"/>
  <c r="I17" i="7"/>
  <c r="I24" i="7"/>
  <c r="I35" i="7"/>
  <c r="I16" i="7"/>
  <c r="I34" i="7"/>
  <c r="I75" i="7"/>
  <c r="I8" i="7"/>
  <c r="I15" i="7"/>
  <c r="I26" i="7"/>
  <c r="I33" i="7"/>
  <c r="I74" i="7"/>
  <c r="I7" i="7"/>
  <c r="I25" i="7"/>
  <c r="I73" i="7"/>
  <c r="I192" i="7"/>
  <c r="I204" i="7"/>
  <c r="I216" i="7"/>
  <c r="J182" i="7"/>
  <c r="I170" i="7"/>
  <c r="I168" i="7"/>
  <c r="J166" i="7"/>
  <c r="H166" i="7"/>
  <c r="H170" i="7"/>
  <c r="H144" i="7"/>
  <c r="H142" i="7"/>
  <c r="H132" i="7"/>
  <c r="H130" i="7"/>
  <c r="J127" i="7"/>
  <c r="J131" i="7"/>
  <c r="J143" i="7"/>
  <c r="J147" i="7"/>
  <c r="H16" i="7"/>
  <c r="H34" i="7"/>
  <c r="H75" i="7"/>
  <c r="H8" i="7"/>
  <c r="H15" i="7"/>
  <c r="H26" i="7"/>
  <c r="H33" i="7"/>
  <c r="H74" i="7"/>
  <c r="H7" i="7"/>
  <c r="H25" i="7"/>
  <c r="H73" i="7"/>
  <c r="H6" i="7"/>
  <c r="H17" i="7"/>
  <c r="H24" i="7"/>
  <c r="H35" i="7"/>
  <c r="H117" i="7"/>
  <c r="H158" i="7"/>
  <c r="H191" i="7"/>
  <c r="H228" i="7"/>
  <c r="I155" i="7"/>
  <c r="I114" i="7"/>
  <c r="I105" i="7"/>
  <c r="H104" i="7"/>
  <c r="I101" i="7"/>
  <c r="H100" i="7"/>
  <c r="H92" i="7"/>
  <c r="I89" i="7"/>
  <c r="H88" i="7"/>
  <c r="I85" i="7"/>
  <c r="H84" i="7"/>
  <c r="H72" i="7"/>
  <c r="I64" i="7"/>
  <c r="H63" i="7"/>
  <c r="I60" i="7"/>
  <c r="H59" i="7"/>
  <c r="J49" i="7"/>
  <c r="I48" i="7"/>
  <c r="H47" i="7"/>
  <c r="J45" i="7"/>
  <c r="I44" i="7"/>
  <c r="I32" i="7"/>
  <c r="I14" i="7"/>
  <c r="J5" i="7"/>
  <c r="I87" i="7"/>
  <c r="I83" i="7"/>
  <c r="I58" i="7"/>
  <c r="J43" i="7"/>
  <c r="I92" i="7"/>
  <c r="I88" i="7"/>
  <c r="H87" i="7"/>
  <c r="J614" i="6"/>
  <c r="J612" i="6"/>
  <c r="J613" i="6"/>
  <c r="L623" i="6"/>
  <c r="L624" i="6"/>
  <c r="L622" i="6"/>
  <c r="O631" i="6"/>
  <c r="O632" i="6"/>
  <c r="O633" i="6"/>
  <c r="O635" i="6"/>
  <c r="O634" i="6"/>
  <c r="N622" i="6"/>
  <c r="N623" i="6"/>
  <c r="N624" i="6"/>
  <c r="N614" i="6"/>
  <c r="N613" i="6"/>
  <c r="N612" i="6"/>
  <c r="N633" i="6"/>
  <c r="N634" i="6"/>
  <c r="N631" i="6"/>
  <c r="N635" i="6"/>
  <c r="N632" i="6"/>
  <c r="M623" i="6"/>
  <c r="M624" i="6"/>
  <c r="M622" i="6"/>
  <c r="K624" i="6"/>
  <c r="K622" i="6"/>
  <c r="K623" i="6"/>
  <c r="K632" i="6"/>
  <c r="K633" i="6"/>
  <c r="K631" i="6"/>
  <c r="K634" i="6"/>
  <c r="K635" i="6"/>
  <c r="N724" i="6"/>
  <c r="O678" i="6"/>
  <c r="L662" i="6"/>
  <c r="M645" i="6"/>
  <c r="N727" i="6"/>
  <c r="M724" i="6"/>
  <c r="N723" i="6"/>
  <c r="O682" i="6"/>
  <c r="K682" i="6"/>
  <c r="O681" i="6"/>
  <c r="K681" i="6"/>
  <c r="N678" i="6"/>
  <c r="O677" i="6"/>
  <c r="K677" i="6"/>
  <c r="L666" i="6"/>
  <c r="O662" i="6"/>
  <c r="K662" i="6"/>
  <c r="L661" i="6"/>
  <c r="M650" i="6"/>
  <c r="M648" i="6"/>
  <c r="L645" i="6"/>
  <c r="M644" i="6"/>
  <c r="L633" i="6"/>
  <c r="M632" i="6"/>
  <c r="J624" i="6"/>
  <c r="M612" i="6"/>
  <c r="K563" i="6"/>
  <c r="K564" i="6"/>
  <c r="N552" i="6"/>
  <c r="N553" i="6"/>
  <c r="N554" i="6"/>
  <c r="J552" i="6"/>
  <c r="J553" i="6"/>
  <c r="J554" i="6"/>
  <c r="M533" i="6"/>
  <c r="M534" i="6"/>
  <c r="M541" i="6"/>
  <c r="M532" i="6"/>
  <c r="K516" i="6"/>
  <c r="K520" i="6"/>
  <c r="K524" i="6"/>
  <c r="K513" i="6"/>
  <c r="K517" i="6"/>
  <c r="K521" i="6"/>
  <c r="K514" i="6"/>
  <c r="K518" i="6"/>
  <c r="K522" i="6"/>
  <c r="K515" i="6"/>
  <c r="K519" i="6"/>
  <c r="K523" i="6"/>
  <c r="M499" i="6"/>
  <c r="M503" i="6"/>
  <c r="M496" i="6"/>
  <c r="M500" i="6"/>
  <c r="M504" i="6"/>
  <c r="M497" i="6"/>
  <c r="M501" i="6"/>
  <c r="M505" i="6"/>
  <c r="M498" i="6"/>
  <c r="M502" i="6"/>
  <c r="K678" i="6"/>
  <c r="M633" i="6"/>
  <c r="M727" i="6"/>
  <c r="N726" i="6"/>
  <c r="N682" i="6"/>
  <c r="N681" i="6"/>
  <c r="O680" i="6"/>
  <c r="K680" i="6"/>
  <c r="K676" i="6"/>
  <c r="O666" i="6"/>
  <c r="K666" i="6"/>
  <c r="L665" i="6"/>
  <c r="L664" i="6"/>
  <c r="L650" i="6"/>
  <c r="M649" i="6"/>
  <c r="L648" i="6"/>
  <c r="M647" i="6"/>
  <c r="M635" i="6"/>
  <c r="K613" i="6"/>
  <c r="K612" i="6"/>
  <c r="M613" i="6"/>
  <c r="J562" i="6"/>
  <c r="J564" i="6"/>
  <c r="J563" i="6"/>
  <c r="M552" i="6"/>
  <c r="M554" i="6"/>
  <c r="L534" i="6"/>
  <c r="L541" i="6"/>
  <c r="L532" i="6"/>
  <c r="L533" i="6"/>
  <c r="N513" i="6"/>
  <c r="N517" i="6"/>
  <c r="N521" i="6"/>
  <c r="N514" i="6"/>
  <c r="N518" i="6"/>
  <c r="N522" i="6"/>
  <c r="N515" i="6"/>
  <c r="N519" i="6"/>
  <c r="N523" i="6"/>
  <c r="N516" i="6"/>
  <c r="N520" i="6"/>
  <c r="N524" i="6"/>
  <c r="J513" i="6"/>
  <c r="J517" i="6"/>
  <c r="J521" i="6"/>
  <c r="J514" i="6"/>
  <c r="J518" i="6"/>
  <c r="J522" i="6"/>
  <c r="J515" i="6"/>
  <c r="J519" i="6"/>
  <c r="J523" i="6"/>
  <c r="J516" i="6"/>
  <c r="J520" i="6"/>
  <c r="J524" i="6"/>
  <c r="L496" i="6"/>
  <c r="L500" i="6"/>
  <c r="L504" i="6"/>
  <c r="L497" i="6"/>
  <c r="L501" i="6"/>
  <c r="L505" i="6"/>
  <c r="L498" i="6"/>
  <c r="L502" i="6"/>
  <c r="L499" i="6"/>
  <c r="L503" i="6"/>
  <c r="M562" i="6"/>
  <c r="L553" i="6"/>
  <c r="L552" i="6"/>
  <c r="K532" i="6"/>
  <c r="K533" i="6"/>
  <c r="K534" i="6"/>
  <c r="K541" i="6"/>
  <c r="M514" i="6"/>
  <c r="M518" i="6"/>
  <c r="M522" i="6"/>
  <c r="M515" i="6"/>
  <c r="M519" i="6"/>
  <c r="M523" i="6"/>
  <c r="M516" i="6"/>
  <c r="M520" i="6"/>
  <c r="M524" i="6"/>
  <c r="M513" i="6"/>
  <c r="M517" i="6"/>
  <c r="M521" i="6"/>
  <c r="K497" i="6"/>
  <c r="K501" i="6"/>
  <c r="K505" i="6"/>
  <c r="K498" i="6"/>
  <c r="K502" i="6"/>
  <c r="K499" i="6"/>
  <c r="K503" i="6"/>
  <c r="K496" i="6"/>
  <c r="K500" i="6"/>
  <c r="K504" i="6"/>
  <c r="F574" i="6"/>
  <c r="K551" i="6"/>
  <c r="N532" i="6"/>
  <c r="N533" i="6"/>
  <c r="N534" i="6"/>
  <c r="N541" i="6"/>
  <c r="J532" i="6"/>
  <c r="J533" i="6"/>
  <c r="J534" i="6"/>
  <c r="J541" i="6"/>
  <c r="L522" i="6"/>
  <c r="L518" i="6"/>
  <c r="L514" i="6"/>
  <c r="N505" i="6"/>
  <c r="J505" i="6"/>
  <c r="N501" i="6"/>
  <c r="J501" i="6"/>
  <c r="N497" i="6"/>
  <c r="J497" i="6"/>
  <c r="L410" i="6"/>
  <c r="M390" i="6"/>
  <c r="M394" i="6"/>
  <c r="M398" i="6"/>
  <c r="M406" i="6"/>
  <c r="M410" i="6"/>
  <c r="M414" i="6"/>
  <c r="M427" i="6"/>
  <c r="M431" i="6"/>
  <c r="M443" i="6"/>
  <c r="M447" i="6"/>
  <c r="M451" i="6"/>
  <c r="M459" i="6"/>
  <c r="M463" i="6"/>
  <c r="M467" i="6"/>
  <c r="M480" i="6"/>
  <c r="M391" i="6"/>
  <c r="M395" i="6"/>
  <c r="M407" i="6"/>
  <c r="M411" i="6"/>
  <c r="M415" i="6"/>
  <c r="M424" i="6"/>
  <c r="M428" i="6"/>
  <c r="M432" i="6"/>
  <c r="M444" i="6"/>
  <c r="M448" i="6"/>
  <c r="M460" i="6"/>
  <c r="M464" i="6"/>
  <c r="M468" i="6"/>
  <c r="M477" i="6"/>
  <c r="M481" i="6"/>
  <c r="M392" i="6"/>
  <c r="M396" i="6"/>
  <c r="M408" i="6"/>
  <c r="M412" i="6"/>
  <c r="M425" i="6"/>
  <c r="M429" i="6"/>
  <c r="M433" i="6"/>
  <c r="M445" i="6"/>
  <c r="M449" i="6"/>
  <c r="M461" i="6"/>
  <c r="M465" i="6"/>
  <c r="M478" i="6"/>
  <c r="M482" i="6"/>
  <c r="M397" i="6"/>
  <c r="L521" i="6"/>
  <c r="L517" i="6"/>
  <c r="L513" i="6"/>
  <c r="N504" i="6"/>
  <c r="J504" i="6"/>
  <c r="N500" i="6"/>
  <c r="J500" i="6"/>
  <c r="N496" i="6"/>
  <c r="J496" i="6"/>
  <c r="L391" i="6"/>
  <c r="L395" i="6"/>
  <c r="L407" i="6"/>
  <c r="L411" i="6"/>
  <c r="L415" i="6"/>
  <c r="L424" i="6"/>
  <c r="L428" i="6"/>
  <c r="L432" i="6"/>
  <c r="L444" i="6"/>
  <c r="L448" i="6"/>
  <c r="L460" i="6"/>
  <c r="L464" i="6"/>
  <c r="L468" i="6"/>
  <c r="L477" i="6"/>
  <c r="L481" i="6"/>
  <c r="L392" i="6"/>
  <c r="L396" i="6"/>
  <c r="L408" i="6"/>
  <c r="L412" i="6"/>
  <c r="L425" i="6"/>
  <c r="L429" i="6"/>
  <c r="L433" i="6"/>
  <c r="L445" i="6"/>
  <c r="L449" i="6"/>
  <c r="L461" i="6"/>
  <c r="L465" i="6"/>
  <c r="L478" i="6"/>
  <c r="L482" i="6"/>
  <c r="L389" i="6"/>
  <c r="L393" i="6"/>
  <c r="L397" i="6"/>
  <c r="L409" i="6"/>
  <c r="L413" i="6"/>
  <c r="L426" i="6"/>
  <c r="L430" i="6"/>
  <c r="L434" i="6"/>
  <c r="L442" i="6"/>
  <c r="L446" i="6"/>
  <c r="L450" i="6"/>
  <c r="L462" i="6"/>
  <c r="L466" i="6"/>
  <c r="L479" i="6"/>
  <c r="L483" i="6"/>
  <c r="M393" i="6"/>
  <c r="L390" i="6"/>
  <c r="O388" i="6"/>
  <c r="O441" i="6"/>
  <c r="O405" i="6"/>
  <c r="O458" i="6"/>
  <c r="K388" i="6"/>
  <c r="K441" i="6"/>
  <c r="K405" i="6"/>
  <c r="K458" i="6"/>
  <c r="L523" i="6"/>
  <c r="L519" i="6"/>
  <c r="N502" i="6"/>
  <c r="J502" i="6"/>
  <c r="L414" i="6"/>
  <c r="L398" i="6"/>
  <c r="N389" i="6"/>
  <c r="N393" i="6"/>
  <c r="N397" i="6"/>
  <c r="N409" i="6"/>
  <c r="N413" i="6"/>
  <c r="N426" i="6"/>
  <c r="N430" i="6"/>
  <c r="N434" i="6"/>
  <c r="N442" i="6"/>
  <c r="N446" i="6"/>
  <c r="N450" i="6"/>
  <c r="N462" i="6"/>
  <c r="N466" i="6"/>
  <c r="N479" i="6"/>
  <c r="N390" i="6"/>
  <c r="N394" i="6"/>
  <c r="N398" i="6"/>
  <c r="N406" i="6"/>
  <c r="N410" i="6"/>
  <c r="N414" i="6"/>
  <c r="N427" i="6"/>
  <c r="N431" i="6"/>
  <c r="N443" i="6"/>
  <c r="N447" i="6"/>
  <c r="N451" i="6"/>
  <c r="N459" i="6"/>
  <c r="N463" i="6"/>
  <c r="N467" i="6"/>
  <c r="N480" i="6"/>
  <c r="N391" i="6"/>
  <c r="N395" i="6"/>
  <c r="N407" i="6"/>
  <c r="N411" i="6"/>
  <c r="N415" i="6"/>
  <c r="N424" i="6"/>
  <c r="N428" i="6"/>
  <c r="N432" i="6"/>
  <c r="N444" i="6"/>
  <c r="N448" i="6"/>
  <c r="N460" i="6"/>
  <c r="N464" i="6"/>
  <c r="N468" i="6"/>
  <c r="N477" i="6"/>
  <c r="N481" i="6"/>
  <c r="L683" i="6" l="1"/>
  <c r="K742" i="6"/>
  <c r="N742" i="6"/>
  <c r="L742" i="6"/>
  <c r="O742" i="6"/>
  <c r="M742" i="6"/>
  <c r="N697" i="6"/>
  <c r="K697" i="6"/>
  <c r="M697" i="6"/>
  <c r="L697" i="6"/>
  <c r="O697" i="6"/>
  <c r="J625" i="6"/>
  <c r="K667" i="6"/>
  <c r="L615" i="6"/>
  <c r="I195" i="7"/>
  <c r="H276" i="7"/>
  <c r="I230" i="7"/>
  <c r="H230" i="7"/>
  <c r="H27" i="7"/>
  <c r="O651" i="6"/>
  <c r="K728" i="6"/>
  <c r="K651" i="6"/>
  <c r="M667" i="6"/>
  <c r="N651" i="6"/>
  <c r="N667" i="6"/>
  <c r="L636" i="6"/>
  <c r="N683" i="6"/>
  <c r="L728" i="6"/>
  <c r="H159" i="7"/>
  <c r="H118" i="7"/>
  <c r="K647" i="7"/>
  <c r="J647" i="7"/>
  <c r="K565" i="6"/>
  <c r="J615" i="6"/>
  <c r="K615" i="6"/>
  <c r="L535" i="6"/>
  <c r="M555" i="6"/>
  <c r="M535" i="6"/>
  <c r="K625" i="6"/>
  <c r="N555" i="6"/>
  <c r="N625" i="6"/>
  <c r="N582" i="6"/>
  <c r="O667" i="6"/>
  <c r="L416" i="6"/>
  <c r="N728" i="6"/>
  <c r="L469" i="6"/>
  <c r="L651" i="6"/>
  <c r="L667" i="6"/>
  <c r="O683" i="6"/>
  <c r="M728" i="6"/>
  <c r="M651" i="6"/>
  <c r="M488" i="6"/>
  <c r="M452" i="6"/>
  <c r="M399" i="6"/>
  <c r="M636" i="6"/>
  <c r="I183" i="7"/>
  <c r="H207" i="7"/>
  <c r="H289" i="7"/>
  <c r="H219" i="7"/>
  <c r="I207" i="7"/>
  <c r="I27" i="7"/>
  <c r="I298" i="7"/>
  <c r="I252" i="7"/>
  <c r="J297" i="7"/>
  <c r="J298" i="7" s="1"/>
  <c r="J65" i="7"/>
  <c r="J241" i="7"/>
  <c r="H51" i="7"/>
  <c r="H195" i="7"/>
  <c r="I219" i="7"/>
  <c r="J288" i="7"/>
  <c r="J282" i="7"/>
  <c r="J286" i="7"/>
  <c r="J148" i="7"/>
  <c r="H65" i="7"/>
  <c r="H107" i="7"/>
  <c r="H171" i="7"/>
  <c r="I65" i="7"/>
  <c r="J107" i="7"/>
  <c r="J93" i="7"/>
  <c r="H252" i="7"/>
  <c r="I241" i="7"/>
  <c r="I51" i="7"/>
  <c r="J135" i="7"/>
  <c r="J219" i="7"/>
  <c r="I135" i="7"/>
  <c r="I171" i="7"/>
  <c r="H241" i="7"/>
  <c r="J207" i="7"/>
  <c r="J252" i="7"/>
  <c r="J171" i="7"/>
  <c r="J51" i="7"/>
  <c r="J7" i="7"/>
  <c r="J25" i="7"/>
  <c r="J73" i="7"/>
  <c r="J6" i="7"/>
  <c r="J17" i="7"/>
  <c r="J24" i="7"/>
  <c r="J35" i="7"/>
  <c r="J16" i="7"/>
  <c r="J34" i="7"/>
  <c r="J75" i="7"/>
  <c r="J8" i="7"/>
  <c r="J15" i="7"/>
  <c r="J26" i="7"/>
  <c r="J33" i="7"/>
  <c r="J74" i="7"/>
  <c r="J115" i="7"/>
  <c r="J156" i="7"/>
  <c r="J193" i="7"/>
  <c r="J117" i="7"/>
  <c r="J157" i="7"/>
  <c r="J192" i="7"/>
  <c r="J228" i="7"/>
  <c r="J194" i="7"/>
  <c r="J260" i="7"/>
  <c r="J271" i="7"/>
  <c r="J275" i="7"/>
  <c r="J116" i="7"/>
  <c r="J158" i="7"/>
  <c r="J191" i="7"/>
  <c r="J227" i="7"/>
  <c r="J270" i="7"/>
  <c r="J274" i="7"/>
  <c r="J229" i="7"/>
  <c r="J262" i="7"/>
  <c r="J269" i="7"/>
  <c r="J273" i="7"/>
  <c r="J261" i="7"/>
  <c r="J272" i="7"/>
  <c r="H76" i="7"/>
  <c r="H36" i="7"/>
  <c r="I18" i="7"/>
  <c r="I9" i="7"/>
  <c r="H135" i="7"/>
  <c r="H183" i="7"/>
  <c r="I289" i="7"/>
  <c r="H298" i="7"/>
  <c r="H93" i="7"/>
  <c r="J183" i="7"/>
  <c r="I93" i="7"/>
  <c r="H18" i="7"/>
  <c r="H148" i="7"/>
  <c r="I76" i="7"/>
  <c r="I36" i="7"/>
  <c r="I148" i="7"/>
  <c r="I107" i="7"/>
  <c r="H9" i="7"/>
  <c r="N469" i="6"/>
  <c r="N416" i="6"/>
  <c r="K392" i="6"/>
  <c r="K396" i="6"/>
  <c r="K408" i="6"/>
  <c r="K412" i="6"/>
  <c r="K425" i="6"/>
  <c r="K429" i="6"/>
  <c r="K433" i="6"/>
  <c r="K445" i="6"/>
  <c r="K449" i="6"/>
  <c r="K461" i="6"/>
  <c r="K465" i="6"/>
  <c r="K478" i="6"/>
  <c r="K482" i="6"/>
  <c r="K389" i="6"/>
  <c r="K393" i="6"/>
  <c r="K397" i="6"/>
  <c r="K409" i="6"/>
  <c r="K413" i="6"/>
  <c r="K426" i="6"/>
  <c r="K430" i="6"/>
  <c r="K434" i="6"/>
  <c r="K442" i="6"/>
  <c r="K446" i="6"/>
  <c r="K450" i="6"/>
  <c r="K462" i="6"/>
  <c r="K466" i="6"/>
  <c r="K479" i="6"/>
  <c r="K390" i="6"/>
  <c r="K394" i="6"/>
  <c r="K398" i="6"/>
  <c r="K406" i="6"/>
  <c r="K410" i="6"/>
  <c r="K414" i="6"/>
  <c r="K427" i="6"/>
  <c r="K431" i="6"/>
  <c r="K443" i="6"/>
  <c r="K447" i="6"/>
  <c r="K451" i="6"/>
  <c r="K459" i="6"/>
  <c r="K463" i="6"/>
  <c r="K467" i="6"/>
  <c r="K480" i="6"/>
  <c r="K395" i="6"/>
  <c r="K411" i="6"/>
  <c r="K432" i="6"/>
  <c r="K444" i="6"/>
  <c r="K460" i="6"/>
  <c r="K481" i="6"/>
  <c r="K485" i="6"/>
  <c r="K415" i="6"/>
  <c r="K448" i="6"/>
  <c r="K464" i="6"/>
  <c r="K486" i="6"/>
  <c r="K424" i="6"/>
  <c r="K468" i="6"/>
  <c r="K487" i="6"/>
  <c r="K581" i="6"/>
  <c r="K391" i="6"/>
  <c r="K407" i="6"/>
  <c r="K428" i="6"/>
  <c r="K477" i="6"/>
  <c r="K483" i="6"/>
  <c r="K484" i="6"/>
  <c r="K580" i="6"/>
  <c r="O392" i="6"/>
  <c r="O396" i="6"/>
  <c r="O408" i="6"/>
  <c r="O412" i="6"/>
  <c r="O425" i="6"/>
  <c r="O429" i="6"/>
  <c r="O433" i="6"/>
  <c r="O445" i="6"/>
  <c r="O449" i="6"/>
  <c r="O461" i="6"/>
  <c r="O465" i="6"/>
  <c r="O478" i="6"/>
  <c r="O482" i="6"/>
  <c r="O389" i="6"/>
  <c r="O393" i="6"/>
  <c r="O397" i="6"/>
  <c r="O409" i="6"/>
  <c r="O413" i="6"/>
  <c r="O426" i="6"/>
  <c r="O430" i="6"/>
  <c r="O434" i="6"/>
  <c r="O442" i="6"/>
  <c r="O446" i="6"/>
  <c r="O450" i="6"/>
  <c r="O462" i="6"/>
  <c r="O466" i="6"/>
  <c r="O479" i="6"/>
  <c r="O390" i="6"/>
  <c r="O394" i="6"/>
  <c r="O398" i="6"/>
  <c r="O406" i="6"/>
  <c r="O410" i="6"/>
  <c r="O414" i="6"/>
  <c r="O427" i="6"/>
  <c r="O431" i="6"/>
  <c r="O443" i="6"/>
  <c r="O447" i="6"/>
  <c r="O451" i="6"/>
  <c r="O459" i="6"/>
  <c r="O463" i="6"/>
  <c r="O467" i="6"/>
  <c r="O480" i="6"/>
  <c r="O391" i="6"/>
  <c r="O407" i="6"/>
  <c r="O428" i="6"/>
  <c r="O477" i="6"/>
  <c r="O485" i="6"/>
  <c r="O395" i="6"/>
  <c r="O411" i="6"/>
  <c r="O432" i="6"/>
  <c r="O444" i="6"/>
  <c r="O460" i="6"/>
  <c r="O481" i="6"/>
  <c r="O486" i="6"/>
  <c r="O415" i="6"/>
  <c r="O448" i="6"/>
  <c r="O464" i="6"/>
  <c r="O483" i="6"/>
  <c r="O487" i="6"/>
  <c r="O581" i="6"/>
  <c r="O424" i="6"/>
  <c r="O468" i="6"/>
  <c r="O484" i="6"/>
  <c r="O580" i="6"/>
  <c r="L488" i="6"/>
  <c r="L435" i="6"/>
  <c r="J506" i="6"/>
  <c r="L525" i="6"/>
  <c r="J543" i="6"/>
  <c r="J544" i="6"/>
  <c r="J542" i="6"/>
  <c r="N543" i="6"/>
  <c r="N544" i="6"/>
  <c r="N542" i="6"/>
  <c r="K554" i="6"/>
  <c r="K552" i="6"/>
  <c r="K553" i="6"/>
  <c r="K535" i="6"/>
  <c r="M565" i="6"/>
  <c r="J565" i="6"/>
  <c r="N636" i="6"/>
  <c r="N615" i="6"/>
  <c r="N452" i="6"/>
  <c r="N399" i="6"/>
  <c r="L452" i="6"/>
  <c r="L399" i="6"/>
  <c r="N506" i="6"/>
  <c r="K506" i="6"/>
  <c r="K542" i="6"/>
  <c r="K543" i="6"/>
  <c r="K544" i="6"/>
  <c r="L555" i="6"/>
  <c r="K525" i="6"/>
  <c r="M615" i="6"/>
  <c r="K636" i="6"/>
  <c r="L625" i="6"/>
  <c r="M435" i="6"/>
  <c r="L542" i="6"/>
  <c r="L543" i="6"/>
  <c r="L544" i="6"/>
  <c r="M506" i="6"/>
  <c r="M544" i="6"/>
  <c r="M542" i="6"/>
  <c r="M543" i="6"/>
  <c r="O636" i="6"/>
  <c r="N488" i="6"/>
  <c r="N435" i="6"/>
  <c r="M469" i="6"/>
  <c r="M416" i="6"/>
  <c r="J535" i="6"/>
  <c r="N535" i="6"/>
  <c r="M525" i="6"/>
  <c r="L506" i="6"/>
  <c r="J525" i="6"/>
  <c r="N525" i="6"/>
  <c r="K683" i="6"/>
  <c r="J555" i="6"/>
  <c r="M625" i="6"/>
  <c r="O582" i="6" l="1"/>
  <c r="K555" i="6"/>
  <c r="K582" i="6"/>
  <c r="M545" i="6"/>
  <c r="J230" i="7"/>
  <c r="J289" i="7"/>
  <c r="J36" i="7"/>
  <c r="J27" i="7"/>
  <c r="J118" i="7"/>
  <c r="J18" i="7"/>
  <c r="J9" i="7"/>
  <c r="J276" i="7"/>
  <c r="J76" i="7"/>
  <c r="J195" i="7"/>
  <c r="J159" i="7"/>
  <c r="J263" i="7"/>
  <c r="K545" i="6"/>
  <c r="N545" i="6"/>
  <c r="O488" i="6"/>
  <c r="O452" i="6"/>
  <c r="O399" i="6"/>
  <c r="K435" i="6"/>
  <c r="K452" i="6"/>
  <c r="K399" i="6"/>
  <c r="O435" i="6"/>
  <c r="K488" i="6"/>
  <c r="L545" i="6"/>
  <c r="J545" i="6"/>
  <c r="O469" i="6"/>
  <c r="O416" i="6"/>
  <c r="K469" i="6"/>
  <c r="K416" i="6"/>
  <c r="L203" i="38" l="1"/>
  <c r="K203" i="38"/>
  <c r="J203" i="38"/>
  <c r="I203" i="38"/>
  <c r="H203" i="38"/>
  <c r="L189" i="38"/>
  <c r="K189" i="38"/>
  <c r="J189" i="38"/>
  <c r="I189" i="38"/>
  <c r="H189" i="38"/>
  <c r="L176" i="38"/>
  <c r="K176" i="38"/>
  <c r="J176" i="38"/>
  <c r="I176" i="38"/>
  <c r="H176" i="38"/>
  <c r="Q151" i="38"/>
  <c r="Q156" i="38" s="1"/>
  <c r="P151" i="38"/>
  <c r="P159" i="38" s="1"/>
  <c r="O151" i="38"/>
  <c r="O157" i="38" s="1"/>
  <c r="N151" i="38"/>
  <c r="N159" i="38" s="1"/>
  <c r="M151" i="38"/>
  <c r="M159" i="38" s="1"/>
  <c r="L160" i="38"/>
  <c r="K160" i="38"/>
  <c r="J160" i="38"/>
  <c r="I160" i="38"/>
  <c r="H160" i="38"/>
  <c r="L145" i="38"/>
  <c r="K145" i="38"/>
  <c r="J145" i="38"/>
  <c r="I145" i="38"/>
  <c r="H145" i="38"/>
  <c r="L134" i="38"/>
  <c r="K134" i="38"/>
  <c r="J134" i="38"/>
  <c r="I134" i="38"/>
  <c r="H134" i="38"/>
  <c r="L102" i="38"/>
  <c r="K102" i="38"/>
  <c r="J102" i="38"/>
  <c r="I102" i="38"/>
  <c r="H102" i="38"/>
  <c r="L93" i="38"/>
  <c r="K93" i="38"/>
  <c r="J93" i="38"/>
  <c r="I93" i="38"/>
  <c r="H93" i="38"/>
  <c r="L81" i="38"/>
  <c r="K81" i="38"/>
  <c r="J81" i="38"/>
  <c r="I81" i="38"/>
  <c r="H81" i="38"/>
  <c r="L122" i="38"/>
  <c r="K122" i="38"/>
  <c r="J122" i="38"/>
  <c r="I122" i="38"/>
  <c r="H122" i="38"/>
  <c r="L70" i="38"/>
  <c r="K70" i="38"/>
  <c r="J70" i="38"/>
  <c r="I70" i="38"/>
  <c r="H70" i="38"/>
  <c r="L55" i="38"/>
  <c r="K55" i="38"/>
  <c r="J55" i="38"/>
  <c r="I55" i="38"/>
  <c r="H55" i="38"/>
  <c r="L39" i="38"/>
  <c r="K39" i="38"/>
  <c r="J39" i="38"/>
  <c r="I39" i="38"/>
  <c r="H39" i="38"/>
  <c r="L21" i="38"/>
  <c r="Q78" i="38" s="1"/>
  <c r="K21" i="38"/>
  <c r="J21" i="38"/>
  <c r="O80" i="38" s="1"/>
  <c r="I21" i="38"/>
  <c r="H21" i="38"/>
  <c r="M78" i="38" s="1"/>
  <c r="N202" i="38" l="1"/>
  <c r="N153" i="38"/>
  <c r="N157" i="38"/>
  <c r="N200" i="38"/>
  <c r="M153" i="38"/>
  <c r="N154" i="38"/>
  <c r="M157" i="38"/>
  <c r="N158" i="38"/>
  <c r="P154" i="38"/>
  <c r="P158" i="38"/>
  <c r="Q153" i="38"/>
  <c r="Q154" i="38"/>
  <c r="Q157" i="38"/>
  <c r="Q158" i="38"/>
  <c r="N152" i="38"/>
  <c r="M154" i="38"/>
  <c r="N156" i="38"/>
  <c r="M158" i="38"/>
  <c r="P155" i="38"/>
  <c r="O156" i="38"/>
  <c r="P152" i="38"/>
  <c r="Q155" i="38"/>
  <c r="P156" i="38"/>
  <c r="Q159" i="38"/>
  <c r="O133" i="38"/>
  <c r="M152" i="38"/>
  <c r="Q152" i="38"/>
  <c r="P153" i="38"/>
  <c r="O154" i="38"/>
  <c r="N155" i="38"/>
  <c r="M156" i="38"/>
  <c r="P157" i="38"/>
  <c r="O158" i="38"/>
  <c r="O155" i="38"/>
  <c r="O159" i="38"/>
  <c r="O152" i="38"/>
  <c r="O153" i="38"/>
  <c r="M155" i="38"/>
  <c r="P131" i="38"/>
  <c r="P130" i="38"/>
  <c r="P133" i="38"/>
  <c r="P129" i="38"/>
  <c r="P132" i="38"/>
  <c r="P128" i="38"/>
  <c r="O77" i="38"/>
  <c r="M79" i="38"/>
  <c r="Q79" i="38"/>
  <c r="M76" i="38"/>
  <c r="Q76" i="38"/>
  <c r="O78" i="38"/>
  <c r="M80" i="38"/>
  <c r="Q80" i="38"/>
  <c r="M77" i="38"/>
  <c r="Q77" i="38"/>
  <c r="O79" i="38"/>
  <c r="O76" i="38"/>
  <c r="O62" i="38"/>
  <c r="P28" i="38"/>
  <c r="P45" i="38"/>
  <c r="N37" i="38"/>
  <c r="N33" i="38"/>
  <c r="N32" i="38"/>
  <c r="N31" i="38"/>
  <c r="Q45" i="38"/>
  <c r="N28" i="38"/>
  <c r="N35" i="38"/>
  <c r="N36" i="38"/>
  <c r="N34" i="38"/>
  <c r="N30" i="38"/>
  <c r="N29" i="38"/>
  <c r="N38" i="38"/>
  <c r="N199" i="38" l="1"/>
  <c r="O132" i="38"/>
  <c r="Q160" i="38"/>
  <c r="N196" i="38"/>
  <c r="N198" i="38"/>
  <c r="N201" i="38"/>
  <c r="N197" i="38"/>
  <c r="O199" i="38"/>
  <c r="O198" i="38"/>
  <c r="O201" i="38"/>
  <c r="O197" i="38"/>
  <c r="O202" i="38"/>
  <c r="O200" i="38"/>
  <c r="O196" i="38"/>
  <c r="N160" i="38"/>
  <c r="M160" i="38"/>
  <c r="Q201" i="38"/>
  <c r="Q197" i="38"/>
  <c r="Q202" i="38"/>
  <c r="Q200" i="38"/>
  <c r="Q196" i="38"/>
  <c r="Q199" i="38"/>
  <c r="Q198" i="38"/>
  <c r="M201" i="38"/>
  <c r="M197" i="38"/>
  <c r="M202" i="38"/>
  <c r="M200" i="38"/>
  <c r="M196" i="38"/>
  <c r="M199" i="38"/>
  <c r="M198" i="38"/>
  <c r="P198" i="38"/>
  <c r="P201" i="38"/>
  <c r="P197" i="38"/>
  <c r="P202" i="38"/>
  <c r="P200" i="38"/>
  <c r="P196" i="38"/>
  <c r="P199" i="38"/>
  <c r="O160" i="38"/>
  <c r="P160" i="38"/>
  <c r="O131" i="38"/>
  <c r="O130" i="38"/>
  <c r="M144" i="38"/>
  <c r="M140" i="38"/>
  <c r="M143" i="38"/>
  <c r="M142" i="38"/>
  <c r="M141" i="38"/>
  <c r="Q187" i="38"/>
  <c r="Q183" i="38"/>
  <c r="Q186" i="38"/>
  <c r="Q182" i="38"/>
  <c r="Q185" i="38"/>
  <c r="Q188" i="38"/>
  <c r="Q184" i="38"/>
  <c r="O128" i="38"/>
  <c r="N174" i="38"/>
  <c r="N170" i="38"/>
  <c r="N166" i="38"/>
  <c r="N169" i="38"/>
  <c r="N172" i="38"/>
  <c r="N168" i="38"/>
  <c r="N175" i="38"/>
  <c r="N171" i="38"/>
  <c r="N167" i="38"/>
  <c r="N173" i="38"/>
  <c r="M187" i="38"/>
  <c r="M183" i="38"/>
  <c r="M186" i="38"/>
  <c r="M182" i="38"/>
  <c r="M185" i="38"/>
  <c r="M188" i="38"/>
  <c r="M184" i="38"/>
  <c r="P172" i="38"/>
  <c r="P168" i="38"/>
  <c r="P171" i="38"/>
  <c r="P175" i="38"/>
  <c r="P167" i="38"/>
  <c r="P174" i="38"/>
  <c r="P170" i="38"/>
  <c r="P166" i="38"/>
  <c r="P173" i="38"/>
  <c r="P169" i="38"/>
  <c r="O129" i="38"/>
  <c r="Q142" i="38"/>
  <c r="Q141" i="38"/>
  <c r="Q140" i="38"/>
  <c r="Q144" i="38"/>
  <c r="Q143" i="38"/>
  <c r="P188" i="38"/>
  <c r="P184" i="38"/>
  <c r="P187" i="38"/>
  <c r="P183" i="38"/>
  <c r="P186" i="38"/>
  <c r="P182" i="38"/>
  <c r="P185" i="38"/>
  <c r="M175" i="38"/>
  <c r="M171" i="38"/>
  <c r="M166" i="38"/>
  <c r="M174" i="38"/>
  <c r="M170" i="38"/>
  <c r="M173" i="38"/>
  <c r="M169" i="38"/>
  <c r="M172" i="38"/>
  <c r="M168" i="38"/>
  <c r="M167" i="38"/>
  <c r="O173" i="38"/>
  <c r="O169" i="38"/>
  <c r="O172" i="38"/>
  <c r="O175" i="38"/>
  <c r="O171" i="38"/>
  <c r="O167" i="38"/>
  <c r="O174" i="38"/>
  <c r="O170" i="38"/>
  <c r="O166" i="38"/>
  <c r="O168" i="38"/>
  <c r="N186" i="38"/>
  <c r="N182" i="38"/>
  <c r="N185" i="38"/>
  <c r="N188" i="38"/>
  <c r="N184" i="38"/>
  <c r="N187" i="38"/>
  <c r="N183" i="38"/>
  <c r="P142" i="38"/>
  <c r="P141" i="38"/>
  <c r="P144" i="38"/>
  <c r="P140" i="38"/>
  <c r="P143" i="38"/>
  <c r="O185" i="38"/>
  <c r="O188" i="38"/>
  <c r="O184" i="38"/>
  <c r="O187" i="38"/>
  <c r="O183" i="38"/>
  <c r="O186" i="38"/>
  <c r="O182" i="38"/>
  <c r="Q175" i="38"/>
  <c r="Q171" i="38"/>
  <c r="Q167" i="38"/>
  <c r="Q174" i="38"/>
  <c r="Q170" i="38"/>
  <c r="Q173" i="38"/>
  <c r="Q169" i="38"/>
  <c r="Q172" i="38"/>
  <c r="Q168" i="38"/>
  <c r="Q166" i="38"/>
  <c r="O140" i="38"/>
  <c r="O141" i="38"/>
  <c r="O144" i="38"/>
  <c r="O143" i="38"/>
  <c r="O142" i="38"/>
  <c r="N143" i="38"/>
  <c r="N144" i="38"/>
  <c r="N140" i="38"/>
  <c r="N142" i="38"/>
  <c r="N141" i="38"/>
  <c r="P120" i="38"/>
  <c r="P115" i="38"/>
  <c r="P111" i="38"/>
  <c r="P119" i="38"/>
  <c r="P114" i="38"/>
  <c r="P110" i="38"/>
  <c r="P117" i="38"/>
  <c r="P118" i="38"/>
  <c r="P113" i="38"/>
  <c r="P109" i="38"/>
  <c r="P121" i="38"/>
  <c r="P116" i="38"/>
  <c r="P112" i="38"/>
  <c r="Q131" i="38"/>
  <c r="Q130" i="38"/>
  <c r="Q133" i="38"/>
  <c r="Q129" i="38"/>
  <c r="Q132" i="38"/>
  <c r="Q128" i="38"/>
  <c r="Q119" i="38"/>
  <c r="Q114" i="38"/>
  <c r="Q110" i="38"/>
  <c r="Q118" i="38"/>
  <c r="Q113" i="38"/>
  <c r="Q109" i="38"/>
  <c r="Q121" i="38"/>
  <c r="Q116" i="38"/>
  <c r="Q112" i="38"/>
  <c r="Q117" i="38"/>
  <c r="Q120" i="38"/>
  <c r="Q111" i="38"/>
  <c r="Q115" i="38"/>
  <c r="N130" i="38"/>
  <c r="N133" i="38"/>
  <c r="N129" i="38"/>
  <c r="N132" i="38"/>
  <c r="N128" i="38"/>
  <c r="N131" i="38"/>
  <c r="M131" i="38"/>
  <c r="M130" i="38"/>
  <c r="M133" i="38"/>
  <c r="M129" i="38"/>
  <c r="M132" i="38"/>
  <c r="M128" i="38"/>
  <c r="M117" i="38"/>
  <c r="M119" i="38"/>
  <c r="M114" i="38"/>
  <c r="M110" i="38"/>
  <c r="M118" i="38"/>
  <c r="M113" i="38"/>
  <c r="M109" i="38"/>
  <c r="M121" i="38"/>
  <c r="M116" i="38"/>
  <c r="M112" i="38"/>
  <c r="M115" i="38"/>
  <c r="M111" i="38"/>
  <c r="M120" i="38"/>
  <c r="O121" i="38"/>
  <c r="O116" i="38"/>
  <c r="O112" i="38"/>
  <c r="O117" i="38"/>
  <c r="O120" i="38"/>
  <c r="O115" i="38"/>
  <c r="O111" i="38"/>
  <c r="O119" i="38"/>
  <c r="O114" i="38"/>
  <c r="O110" i="38"/>
  <c r="O118" i="38"/>
  <c r="O113" i="38"/>
  <c r="O109" i="38"/>
  <c r="N117" i="38"/>
  <c r="N118" i="38"/>
  <c r="N113" i="38"/>
  <c r="N109" i="38"/>
  <c r="N121" i="38"/>
  <c r="N116" i="38"/>
  <c r="N112" i="38"/>
  <c r="N120" i="38"/>
  <c r="N115" i="38"/>
  <c r="N111" i="38"/>
  <c r="N119" i="38"/>
  <c r="N114" i="38"/>
  <c r="N110" i="38"/>
  <c r="P134" i="38"/>
  <c r="O99" i="38"/>
  <c r="O101" i="38"/>
  <c r="O100" i="38"/>
  <c r="P101" i="38"/>
  <c r="P100" i="38"/>
  <c r="P99" i="38"/>
  <c r="Q101" i="38"/>
  <c r="Q100" i="38"/>
  <c r="Q99" i="38"/>
  <c r="N100" i="38"/>
  <c r="N99" i="38"/>
  <c r="N101" i="38"/>
  <c r="M101" i="38"/>
  <c r="M100" i="38"/>
  <c r="M99" i="38"/>
  <c r="M90" i="38"/>
  <c r="M89" i="38"/>
  <c r="M92" i="38"/>
  <c r="M88" i="38"/>
  <c r="M91" i="38"/>
  <c r="M87" i="38"/>
  <c r="O92" i="38"/>
  <c r="O88" i="38"/>
  <c r="O91" i="38"/>
  <c r="O87" i="38"/>
  <c r="O90" i="38"/>
  <c r="O89" i="38"/>
  <c r="P91" i="38"/>
  <c r="P87" i="38"/>
  <c r="P90" i="38"/>
  <c r="P89" i="38"/>
  <c r="P92" i="38"/>
  <c r="P88" i="38"/>
  <c r="N77" i="38"/>
  <c r="N80" i="38"/>
  <c r="N76" i="38"/>
  <c r="N79" i="38"/>
  <c r="N78" i="38"/>
  <c r="P79" i="38"/>
  <c r="P78" i="38"/>
  <c r="P77" i="38"/>
  <c r="P80" i="38"/>
  <c r="P76" i="38"/>
  <c r="N89" i="38"/>
  <c r="N92" i="38"/>
  <c r="N88" i="38"/>
  <c r="N91" i="38"/>
  <c r="N87" i="38"/>
  <c r="N90" i="38"/>
  <c r="Q90" i="38"/>
  <c r="Q89" i="38"/>
  <c r="Q92" i="38"/>
  <c r="Q88" i="38"/>
  <c r="Q91" i="38"/>
  <c r="Q87" i="38"/>
  <c r="N11" i="38"/>
  <c r="M11" i="38"/>
  <c r="P32" i="38"/>
  <c r="P31" i="38"/>
  <c r="M67" i="38"/>
  <c r="M63" i="38"/>
  <c r="M66" i="38"/>
  <c r="M69" i="38"/>
  <c r="M65" i="38"/>
  <c r="M68" i="38"/>
  <c r="M64" i="38"/>
  <c r="N66" i="38"/>
  <c r="N69" i="38"/>
  <c r="N65" i="38"/>
  <c r="N68" i="38"/>
  <c r="N64" i="38"/>
  <c r="N67" i="38"/>
  <c r="N63" i="38"/>
  <c r="P68" i="38"/>
  <c r="P64" i="38"/>
  <c r="P67" i="38"/>
  <c r="P63" i="38"/>
  <c r="P66" i="38"/>
  <c r="P69" i="38"/>
  <c r="P65" i="38"/>
  <c r="Q67" i="38"/>
  <c r="Q63" i="38"/>
  <c r="Q66" i="38"/>
  <c r="Q69" i="38"/>
  <c r="Q65" i="38"/>
  <c r="Q68" i="38"/>
  <c r="Q64" i="38"/>
  <c r="O69" i="38"/>
  <c r="O65" i="38"/>
  <c r="O68" i="38"/>
  <c r="O64" i="38"/>
  <c r="O67" i="38"/>
  <c r="O63" i="38"/>
  <c r="O66" i="38"/>
  <c r="Q11" i="38"/>
  <c r="M54" i="38"/>
  <c r="M50" i="38"/>
  <c r="M46" i="38"/>
  <c r="M53" i="38"/>
  <c r="M49" i="38"/>
  <c r="M52" i="38"/>
  <c r="M48" i="38"/>
  <c r="M51" i="38"/>
  <c r="M47" i="38"/>
  <c r="P29" i="38"/>
  <c r="P51" i="38"/>
  <c r="P47" i="38"/>
  <c r="P54" i="38"/>
  <c r="P50" i="38"/>
  <c r="P46" i="38"/>
  <c r="P53" i="38"/>
  <c r="P49" i="38"/>
  <c r="P52" i="38"/>
  <c r="P48" i="38"/>
  <c r="O52" i="38"/>
  <c r="O48" i="38"/>
  <c r="O51" i="38"/>
  <c r="O47" i="38"/>
  <c r="O54" i="38"/>
  <c r="O50" i="38"/>
  <c r="O46" i="38"/>
  <c r="O53" i="38"/>
  <c r="O49" i="38"/>
  <c r="N53" i="38"/>
  <c r="N49" i="38"/>
  <c r="N52" i="38"/>
  <c r="N48" i="38"/>
  <c r="N51" i="38"/>
  <c r="N47" i="38"/>
  <c r="N54" i="38"/>
  <c r="N50" i="38"/>
  <c r="N46" i="38"/>
  <c r="Q54" i="38"/>
  <c r="Q50" i="38"/>
  <c r="Q46" i="38"/>
  <c r="Q53" i="38"/>
  <c r="Q49" i="38"/>
  <c r="Q52" i="38"/>
  <c r="Q48" i="38"/>
  <c r="Q51" i="38"/>
  <c r="Q47" i="38"/>
  <c r="P35" i="38"/>
  <c r="P38" i="38"/>
  <c r="P62" i="38"/>
  <c r="P36" i="38"/>
  <c r="P11" i="38"/>
  <c r="P34" i="38"/>
  <c r="P33" i="38"/>
  <c r="P30" i="38"/>
  <c r="P37" i="38"/>
  <c r="Q62" i="38"/>
  <c r="O37" i="38"/>
  <c r="O33" i="38"/>
  <c r="O29" i="38"/>
  <c r="O28" i="38"/>
  <c r="O31" i="38"/>
  <c r="O34" i="38"/>
  <c r="O36" i="38"/>
  <c r="O38" i="38"/>
  <c r="O32" i="38"/>
  <c r="O30" i="38"/>
  <c r="O35" i="38"/>
  <c r="O45" i="38"/>
  <c r="N62" i="38"/>
  <c r="P108" i="38"/>
  <c r="M38" i="38"/>
  <c r="M35" i="38"/>
  <c r="M31" i="38"/>
  <c r="M37" i="38"/>
  <c r="M36" i="38"/>
  <c r="M29" i="38"/>
  <c r="M30" i="38"/>
  <c r="M34" i="38"/>
  <c r="M33" i="38"/>
  <c r="M32" i="38"/>
  <c r="M28" i="38"/>
  <c r="M62" i="38"/>
  <c r="M45" i="38"/>
  <c r="Q108" i="38"/>
  <c r="N39" i="38"/>
  <c r="Q38" i="38"/>
  <c r="Q35" i="38"/>
  <c r="Q31" i="38"/>
  <c r="Q34" i="38"/>
  <c r="Q33" i="38"/>
  <c r="Q32" i="38"/>
  <c r="Q30" i="38"/>
  <c r="Q29" i="38"/>
  <c r="Q28" i="38"/>
  <c r="Q37" i="38"/>
  <c r="Q36" i="38"/>
  <c r="O11" i="38"/>
  <c r="N45" i="38"/>
  <c r="P145" i="38" l="1"/>
  <c r="P189" i="38"/>
  <c r="M145" i="38"/>
  <c r="O134" i="38"/>
  <c r="O145" i="38"/>
  <c r="M203" i="38"/>
  <c r="O189" i="38"/>
  <c r="M189" i="38"/>
  <c r="Q102" i="38"/>
  <c r="Q203" i="38"/>
  <c r="M176" i="38"/>
  <c r="P176" i="38"/>
  <c r="N203" i="38"/>
  <c r="Q176" i="38"/>
  <c r="N189" i="38"/>
  <c r="O176" i="38"/>
  <c r="O203" i="38"/>
  <c r="N176" i="38"/>
  <c r="P203" i="38"/>
  <c r="Q189" i="38"/>
  <c r="P21" i="38"/>
  <c r="M102" i="38"/>
  <c r="N102" i="38"/>
  <c r="O102" i="38"/>
  <c r="Q145" i="38"/>
  <c r="N145" i="38"/>
  <c r="Q134" i="38"/>
  <c r="N134" i="38"/>
  <c r="M134" i="38"/>
  <c r="Q21" i="38"/>
  <c r="O70" i="38"/>
  <c r="P93" i="38"/>
  <c r="M93" i="38"/>
  <c r="N93" i="38"/>
  <c r="P102" i="38"/>
  <c r="O93" i="38"/>
  <c r="Q93" i="38"/>
  <c r="Q70" i="38"/>
  <c r="M81" i="38"/>
  <c r="P81" i="38"/>
  <c r="N81" i="38"/>
  <c r="O81" i="38"/>
  <c r="Q81" i="38"/>
  <c r="P70" i="38"/>
  <c r="P39" i="38"/>
  <c r="P55" i="38"/>
  <c r="M21" i="38"/>
  <c r="Q55" i="38"/>
  <c r="N21" i="38"/>
  <c r="N108" i="38"/>
  <c r="M108" i="38"/>
  <c r="O108" i="38"/>
  <c r="M70" i="38"/>
  <c r="M39" i="38"/>
  <c r="P122" i="38"/>
  <c r="M55" i="38"/>
  <c r="O55" i="38"/>
  <c r="O21" i="38"/>
  <c r="O39" i="38"/>
  <c r="N55" i="38"/>
  <c r="Q39" i="38"/>
  <c r="N70" i="38"/>
  <c r="Q122" i="38" l="1"/>
  <c r="N122" i="38"/>
  <c r="M122" i="38"/>
  <c r="O122" i="38"/>
  <c r="J380" i="6" l="1"/>
  <c r="I380" i="6"/>
  <c r="H380" i="6"/>
  <c r="G380" i="6"/>
  <c r="F380" i="6"/>
  <c r="J688" i="7" l="1"/>
  <c r="I688" i="7"/>
  <c r="H688" i="7"/>
  <c r="G688" i="7"/>
  <c r="F688" i="7"/>
  <c r="J673" i="7"/>
  <c r="I673" i="7"/>
  <c r="H673" i="7"/>
  <c r="G673" i="7"/>
  <c r="F673" i="7"/>
  <c r="J533" i="7"/>
  <c r="I533" i="7"/>
  <c r="H533" i="7"/>
  <c r="G533" i="7"/>
  <c r="F533" i="7"/>
  <c r="J503" i="7"/>
  <c r="I503" i="7"/>
  <c r="H503" i="7"/>
  <c r="G503" i="7"/>
  <c r="F503" i="7"/>
  <c r="J473" i="7"/>
  <c r="I473" i="7"/>
  <c r="H473" i="7"/>
  <c r="G473" i="7"/>
  <c r="F473" i="7"/>
  <c r="J443" i="7"/>
  <c r="I443" i="7"/>
  <c r="H443" i="7"/>
  <c r="G443" i="7"/>
  <c r="F443" i="7"/>
  <c r="J413" i="7"/>
  <c r="I413" i="7"/>
  <c r="H413" i="7"/>
  <c r="G413" i="7"/>
  <c r="F413" i="7"/>
  <c r="J383" i="7"/>
  <c r="I383" i="7"/>
  <c r="H383" i="7"/>
  <c r="G383" i="7"/>
  <c r="F383" i="7"/>
  <c r="K389" i="7" l="1"/>
  <c r="K509" i="7"/>
  <c r="K449" i="7"/>
  <c r="K479" i="7"/>
  <c r="K419" i="7"/>
  <c r="O389" i="7"/>
  <c r="O479" i="7"/>
  <c r="O509" i="7"/>
  <c r="O449" i="7"/>
  <c r="O419" i="7"/>
  <c r="L389" i="7"/>
  <c r="L509" i="7"/>
  <c r="L449" i="7"/>
  <c r="L479" i="7"/>
  <c r="L419" i="7"/>
  <c r="M389" i="7"/>
  <c r="M449" i="7"/>
  <c r="M479" i="7"/>
  <c r="M509" i="7"/>
  <c r="M419" i="7"/>
  <c r="N389" i="7"/>
  <c r="N449" i="7"/>
  <c r="N479" i="7"/>
  <c r="N509" i="7"/>
  <c r="N419" i="7"/>
  <c r="M678" i="7"/>
  <c r="M681" i="7" s="1"/>
  <c r="N663" i="7"/>
  <c r="K375" i="7"/>
  <c r="O375" i="7"/>
  <c r="N405" i="7"/>
  <c r="M435" i="7"/>
  <c r="L465" i="7"/>
  <c r="K495" i="7"/>
  <c r="O495" i="7"/>
  <c r="N525" i="7"/>
  <c r="K663" i="7"/>
  <c r="O663" i="7"/>
  <c r="N678" i="7"/>
  <c r="L375" i="7"/>
  <c r="K405" i="7"/>
  <c r="O405" i="7"/>
  <c r="N435" i="7"/>
  <c r="M465" i="7"/>
  <c r="L495" i="7"/>
  <c r="K525" i="7"/>
  <c r="O525" i="7"/>
  <c r="L663" i="7"/>
  <c r="K678" i="7"/>
  <c r="O678" i="7"/>
  <c r="M375" i="7"/>
  <c r="L405" i="7"/>
  <c r="K435" i="7"/>
  <c r="O435" i="7"/>
  <c r="N465" i="7"/>
  <c r="M495" i="7"/>
  <c r="L525" i="7"/>
  <c r="M663" i="7"/>
  <c r="L678" i="7"/>
  <c r="N375" i="7"/>
  <c r="M405" i="7"/>
  <c r="L435" i="7"/>
  <c r="K465" i="7"/>
  <c r="O465" i="7"/>
  <c r="N495" i="7"/>
  <c r="M525" i="7"/>
  <c r="K425" i="7" l="1"/>
  <c r="K420" i="7"/>
  <c r="K423" i="7"/>
  <c r="K426" i="7"/>
  <c r="K421" i="7"/>
  <c r="K424" i="7"/>
  <c r="K422" i="7"/>
  <c r="O486" i="7"/>
  <c r="O481" i="7"/>
  <c r="O484" i="7"/>
  <c r="O482" i="7"/>
  <c r="O485" i="7"/>
  <c r="O480" i="7"/>
  <c r="O483" i="7"/>
  <c r="M512" i="7"/>
  <c r="M515" i="7"/>
  <c r="M513" i="7"/>
  <c r="M510" i="7"/>
  <c r="M516" i="7"/>
  <c r="M511" i="7"/>
  <c r="M514" i="7"/>
  <c r="K485" i="7"/>
  <c r="K480" i="7"/>
  <c r="K483" i="7"/>
  <c r="K486" i="7"/>
  <c r="K481" i="7"/>
  <c r="K484" i="7"/>
  <c r="K482" i="7"/>
  <c r="N426" i="7"/>
  <c r="N421" i="7"/>
  <c r="N424" i="7"/>
  <c r="N422" i="7"/>
  <c r="N425" i="7"/>
  <c r="N420" i="7"/>
  <c r="N423" i="7"/>
  <c r="L453" i="7"/>
  <c r="L456" i="7"/>
  <c r="L451" i="7"/>
  <c r="L454" i="7"/>
  <c r="L452" i="7"/>
  <c r="L455" i="7"/>
  <c r="L450" i="7"/>
  <c r="L511" i="7"/>
  <c r="L514" i="7"/>
  <c r="L512" i="7"/>
  <c r="L515" i="7"/>
  <c r="L510" i="7"/>
  <c r="L513" i="7"/>
  <c r="L516" i="7"/>
  <c r="L482" i="7"/>
  <c r="L480" i="7"/>
  <c r="L483" i="7"/>
  <c r="L481" i="7"/>
  <c r="L486" i="7"/>
  <c r="L484" i="7"/>
  <c r="L485" i="7"/>
  <c r="M453" i="7"/>
  <c r="M456" i="7"/>
  <c r="M451" i="7"/>
  <c r="M454" i="7"/>
  <c r="M455" i="7"/>
  <c r="M452" i="7"/>
  <c r="M450" i="7"/>
  <c r="M457" i="7" s="1"/>
  <c r="N485" i="7"/>
  <c r="N480" i="7"/>
  <c r="N483" i="7"/>
  <c r="N486" i="7"/>
  <c r="N481" i="7"/>
  <c r="N484" i="7"/>
  <c r="N482" i="7"/>
  <c r="O453" i="7"/>
  <c r="O452" i="7"/>
  <c r="O455" i="7"/>
  <c r="O450" i="7"/>
  <c r="O456" i="7"/>
  <c r="O451" i="7"/>
  <c r="O454" i="7"/>
  <c r="K450" i="7"/>
  <c r="K453" i="7"/>
  <c r="K456" i="7"/>
  <c r="K454" i="7"/>
  <c r="K451" i="7"/>
  <c r="K452" i="7"/>
  <c r="K455" i="7"/>
  <c r="M480" i="7"/>
  <c r="M483" i="7"/>
  <c r="M486" i="7"/>
  <c r="M481" i="7"/>
  <c r="M484" i="7"/>
  <c r="M482" i="7"/>
  <c r="M485" i="7"/>
  <c r="N515" i="7"/>
  <c r="N516" i="7"/>
  <c r="N510" i="7"/>
  <c r="N513" i="7"/>
  <c r="N511" i="7"/>
  <c r="N514" i="7"/>
  <c r="N512" i="7"/>
  <c r="M423" i="7"/>
  <c r="M426" i="7"/>
  <c r="M421" i="7"/>
  <c r="M424" i="7"/>
  <c r="M422" i="7"/>
  <c r="M425" i="7"/>
  <c r="M420" i="7"/>
  <c r="L420" i="7"/>
  <c r="L423" i="7"/>
  <c r="L426" i="7"/>
  <c r="L421" i="7"/>
  <c r="L424" i="7"/>
  <c r="L422" i="7"/>
  <c r="L425" i="7"/>
  <c r="N452" i="7"/>
  <c r="N455" i="7"/>
  <c r="N453" i="7"/>
  <c r="N456" i="7"/>
  <c r="N451" i="7"/>
  <c r="N454" i="7"/>
  <c r="N450" i="7"/>
  <c r="N457" i="7" s="1"/>
  <c r="O515" i="7"/>
  <c r="O510" i="7"/>
  <c r="O513" i="7"/>
  <c r="O511" i="7"/>
  <c r="O516" i="7"/>
  <c r="O514" i="7"/>
  <c r="O512" i="7"/>
  <c r="O421" i="7"/>
  <c r="O424" i="7"/>
  <c r="O422" i="7"/>
  <c r="O425" i="7"/>
  <c r="O420" i="7"/>
  <c r="O423" i="7"/>
  <c r="O426" i="7"/>
  <c r="K516" i="7"/>
  <c r="K511" i="7"/>
  <c r="K514" i="7"/>
  <c r="K512" i="7"/>
  <c r="K515" i="7"/>
  <c r="K510" i="7"/>
  <c r="K513" i="7"/>
  <c r="L394" i="7"/>
  <c r="L396" i="7"/>
  <c r="L391" i="7"/>
  <c r="L392" i="7"/>
  <c r="L395" i="7"/>
  <c r="L390" i="7"/>
  <c r="L393" i="7"/>
  <c r="O395" i="7"/>
  <c r="O393" i="7"/>
  <c r="O390" i="7"/>
  <c r="O396" i="7"/>
  <c r="O391" i="7"/>
  <c r="O394" i="7"/>
  <c r="O392" i="7"/>
  <c r="K391" i="7"/>
  <c r="K394" i="7"/>
  <c r="K393" i="7"/>
  <c r="K392" i="7"/>
  <c r="K395" i="7"/>
  <c r="K390" i="7"/>
  <c r="K396" i="7"/>
  <c r="N392" i="7"/>
  <c r="N390" i="7"/>
  <c r="N394" i="7"/>
  <c r="N395" i="7"/>
  <c r="N393" i="7"/>
  <c r="N396" i="7"/>
  <c r="N391" i="7"/>
  <c r="M395" i="7"/>
  <c r="M391" i="7"/>
  <c r="M394" i="7"/>
  <c r="M392" i="7"/>
  <c r="M390" i="7"/>
  <c r="M393" i="7"/>
  <c r="M396" i="7"/>
  <c r="M664" i="7"/>
  <c r="M665" i="7"/>
  <c r="M666" i="7"/>
  <c r="M667" i="7"/>
  <c r="M668" i="7"/>
  <c r="M669" i="7"/>
  <c r="K664" i="7"/>
  <c r="K665" i="7"/>
  <c r="K666" i="7"/>
  <c r="K667" i="7"/>
  <c r="K668" i="7"/>
  <c r="K669" i="7"/>
  <c r="L664" i="7"/>
  <c r="L665" i="7"/>
  <c r="L666" i="7"/>
  <c r="L667" i="7"/>
  <c r="L668" i="7"/>
  <c r="L669" i="7"/>
  <c r="N664" i="7"/>
  <c r="N665" i="7"/>
  <c r="N666" i="7"/>
  <c r="N667" i="7"/>
  <c r="N668" i="7"/>
  <c r="N669" i="7"/>
  <c r="M687" i="7"/>
  <c r="N671" i="7"/>
  <c r="M682" i="7"/>
  <c r="N672" i="7"/>
  <c r="M686" i="7"/>
  <c r="M680" i="7"/>
  <c r="M685" i="7"/>
  <c r="M679" i="7"/>
  <c r="M684" i="7"/>
  <c r="M683" i="7"/>
  <c r="N670" i="7"/>
  <c r="L686" i="7"/>
  <c r="L682" i="7"/>
  <c r="L685" i="7"/>
  <c r="L681" i="7"/>
  <c r="L684" i="7"/>
  <c r="L680" i="7"/>
  <c r="L687" i="7"/>
  <c r="L683" i="7"/>
  <c r="L679" i="7"/>
  <c r="M472" i="7"/>
  <c r="M469" i="7"/>
  <c r="M468" i="7"/>
  <c r="M471" i="7"/>
  <c r="M467" i="7"/>
  <c r="M470" i="7"/>
  <c r="M466" i="7"/>
  <c r="O381" i="7"/>
  <c r="O377" i="7"/>
  <c r="O380" i="7"/>
  <c r="O376" i="7"/>
  <c r="O382" i="7"/>
  <c r="O379" i="7"/>
  <c r="O378" i="7"/>
  <c r="L380" i="7"/>
  <c r="L376" i="7"/>
  <c r="L382" i="7"/>
  <c r="L379" i="7"/>
  <c r="L378" i="7"/>
  <c r="L381" i="7"/>
  <c r="L377" i="7"/>
  <c r="M532" i="7"/>
  <c r="M529" i="7"/>
  <c r="M528" i="7"/>
  <c r="M531" i="7"/>
  <c r="M527" i="7"/>
  <c r="M530" i="7"/>
  <c r="M526" i="7"/>
  <c r="L440" i="7"/>
  <c r="L436" i="7"/>
  <c r="L442" i="7"/>
  <c r="L439" i="7"/>
  <c r="L438" i="7"/>
  <c r="L441" i="7"/>
  <c r="L437" i="7"/>
  <c r="M671" i="7"/>
  <c r="M670" i="7"/>
  <c r="M672" i="7"/>
  <c r="L530" i="7"/>
  <c r="L526" i="7"/>
  <c r="L532" i="7"/>
  <c r="L529" i="7"/>
  <c r="L528" i="7"/>
  <c r="L531" i="7"/>
  <c r="L527" i="7"/>
  <c r="K441" i="7"/>
  <c r="K437" i="7"/>
  <c r="K440" i="7"/>
  <c r="K436" i="7"/>
  <c r="K442" i="7"/>
  <c r="K439" i="7"/>
  <c r="K438" i="7"/>
  <c r="K687" i="7"/>
  <c r="K683" i="7"/>
  <c r="K679" i="7"/>
  <c r="K686" i="7"/>
  <c r="K682" i="7"/>
  <c r="K685" i="7"/>
  <c r="K681" i="7"/>
  <c r="K684" i="7"/>
  <c r="K680" i="7"/>
  <c r="O531" i="7"/>
  <c r="O527" i="7"/>
  <c r="O530" i="7"/>
  <c r="O526" i="7"/>
  <c r="O532" i="7"/>
  <c r="O529" i="7"/>
  <c r="O528" i="7"/>
  <c r="N438" i="7"/>
  <c r="N441" i="7"/>
  <c r="N437" i="7"/>
  <c r="N440" i="7"/>
  <c r="N436" i="7"/>
  <c r="N442" i="7"/>
  <c r="N439" i="7"/>
  <c r="N684" i="7"/>
  <c r="N680" i="7"/>
  <c r="N687" i="7"/>
  <c r="N683" i="7"/>
  <c r="N679" i="7"/>
  <c r="N686" i="7"/>
  <c r="N682" i="7"/>
  <c r="N685" i="7"/>
  <c r="N681" i="7"/>
  <c r="L470" i="7"/>
  <c r="L466" i="7"/>
  <c r="L472" i="7"/>
  <c r="L469" i="7"/>
  <c r="L468" i="7"/>
  <c r="L471" i="7"/>
  <c r="L467" i="7"/>
  <c r="K381" i="7"/>
  <c r="K377" i="7"/>
  <c r="K380" i="7"/>
  <c r="K376" i="7"/>
  <c r="K382" i="7"/>
  <c r="K379" i="7"/>
  <c r="K378" i="7"/>
  <c r="O441" i="7"/>
  <c r="O437" i="7"/>
  <c r="O440" i="7"/>
  <c r="O436" i="7"/>
  <c r="O442" i="7"/>
  <c r="O439" i="7"/>
  <c r="O438" i="7"/>
  <c r="M412" i="7"/>
  <c r="M409" i="7"/>
  <c r="M408" i="7"/>
  <c r="M411" i="7"/>
  <c r="M407" i="7"/>
  <c r="M410" i="7"/>
  <c r="M406" i="7"/>
  <c r="M502" i="7"/>
  <c r="M499" i="7"/>
  <c r="M498" i="7"/>
  <c r="M501" i="7"/>
  <c r="M497" i="7"/>
  <c r="M500" i="7"/>
  <c r="M496" i="7"/>
  <c r="L412" i="7"/>
  <c r="L410" i="7"/>
  <c r="L406" i="7"/>
  <c r="L409" i="7"/>
  <c r="L408" i="7"/>
  <c r="L411" i="7"/>
  <c r="L407" i="7"/>
  <c r="L672" i="7"/>
  <c r="L671" i="7"/>
  <c r="L670" i="7"/>
  <c r="K531" i="7"/>
  <c r="K527" i="7"/>
  <c r="K530" i="7"/>
  <c r="K526" i="7"/>
  <c r="K532" i="7"/>
  <c r="K529" i="7"/>
  <c r="K528" i="7"/>
  <c r="O412" i="7"/>
  <c r="O411" i="7"/>
  <c r="O407" i="7"/>
  <c r="O410" i="7"/>
  <c r="O406" i="7"/>
  <c r="O409" i="7"/>
  <c r="O408" i="7"/>
  <c r="O669" i="7"/>
  <c r="O665" i="7"/>
  <c r="O672" i="7"/>
  <c r="O668" i="7"/>
  <c r="O664" i="7"/>
  <c r="O671" i="7"/>
  <c r="O667" i="7"/>
  <c r="O670" i="7"/>
  <c r="O666" i="7"/>
  <c r="N528" i="7"/>
  <c r="N531" i="7"/>
  <c r="N527" i="7"/>
  <c r="N530" i="7"/>
  <c r="N526" i="7"/>
  <c r="N532" i="7"/>
  <c r="N529" i="7"/>
  <c r="M442" i="7"/>
  <c r="M439" i="7"/>
  <c r="M438" i="7"/>
  <c r="M441" i="7"/>
  <c r="M437" i="7"/>
  <c r="M440" i="7"/>
  <c r="M436" i="7"/>
  <c r="K471" i="7"/>
  <c r="K467" i="7"/>
  <c r="K470" i="7"/>
  <c r="K466" i="7"/>
  <c r="K472" i="7"/>
  <c r="K469" i="7"/>
  <c r="K468" i="7"/>
  <c r="O687" i="7"/>
  <c r="O683" i="7"/>
  <c r="O679" i="7"/>
  <c r="O686" i="7"/>
  <c r="O682" i="7"/>
  <c r="O685" i="7"/>
  <c r="O681" i="7"/>
  <c r="O684" i="7"/>
  <c r="O680" i="7"/>
  <c r="K501" i="7"/>
  <c r="K497" i="7"/>
  <c r="K500" i="7"/>
  <c r="K496" i="7"/>
  <c r="K502" i="7"/>
  <c r="K499" i="7"/>
  <c r="K498" i="7"/>
  <c r="N498" i="7"/>
  <c r="N501" i="7"/>
  <c r="N497" i="7"/>
  <c r="N500" i="7"/>
  <c r="N496" i="7"/>
  <c r="N502" i="7"/>
  <c r="N499" i="7"/>
  <c r="O471" i="7"/>
  <c r="O467" i="7"/>
  <c r="O470" i="7"/>
  <c r="O466" i="7"/>
  <c r="O472" i="7"/>
  <c r="O469" i="7"/>
  <c r="O468" i="7"/>
  <c r="N378" i="7"/>
  <c r="N381" i="7"/>
  <c r="N377" i="7"/>
  <c r="N380" i="7"/>
  <c r="N376" i="7"/>
  <c r="N382" i="7"/>
  <c r="N379" i="7"/>
  <c r="N468" i="7"/>
  <c r="N471" i="7"/>
  <c r="N467" i="7"/>
  <c r="N470" i="7"/>
  <c r="N466" i="7"/>
  <c r="N472" i="7"/>
  <c r="N469" i="7"/>
  <c r="M382" i="7"/>
  <c r="M379" i="7"/>
  <c r="M378" i="7"/>
  <c r="M381" i="7"/>
  <c r="M377" i="7"/>
  <c r="M380" i="7"/>
  <c r="M376" i="7"/>
  <c r="L500" i="7"/>
  <c r="L496" i="7"/>
  <c r="L502" i="7"/>
  <c r="L499" i="7"/>
  <c r="L498" i="7"/>
  <c r="L501" i="7"/>
  <c r="L497" i="7"/>
  <c r="K412" i="7"/>
  <c r="K411" i="7"/>
  <c r="K407" i="7"/>
  <c r="K410" i="7"/>
  <c r="K406" i="7"/>
  <c r="K409" i="7"/>
  <c r="K408" i="7"/>
  <c r="K672" i="7"/>
  <c r="K671" i="7"/>
  <c r="K670" i="7"/>
  <c r="O501" i="7"/>
  <c r="O497" i="7"/>
  <c r="O500" i="7"/>
  <c r="O496" i="7"/>
  <c r="O502" i="7"/>
  <c r="O499" i="7"/>
  <c r="O498" i="7"/>
  <c r="N412" i="7"/>
  <c r="N408" i="7"/>
  <c r="N411" i="7"/>
  <c r="N407" i="7"/>
  <c r="N410" i="7"/>
  <c r="N406" i="7"/>
  <c r="N409" i="7"/>
  <c r="L368" i="7"/>
  <c r="K368" i="7"/>
  <c r="J368" i="7"/>
  <c r="I368" i="7"/>
  <c r="H368" i="7"/>
  <c r="L359" i="7"/>
  <c r="K359" i="7"/>
  <c r="J359" i="7"/>
  <c r="I359" i="7"/>
  <c r="H359" i="7"/>
  <c r="L349" i="7"/>
  <c r="K349" i="7"/>
  <c r="J349" i="7"/>
  <c r="I349" i="7"/>
  <c r="H349" i="7"/>
  <c r="L339" i="7"/>
  <c r="K339" i="7"/>
  <c r="J339" i="7"/>
  <c r="I339" i="7"/>
  <c r="H339" i="7"/>
  <c r="M329" i="7"/>
  <c r="L329" i="7"/>
  <c r="K329" i="7"/>
  <c r="J329" i="7"/>
  <c r="I329" i="7"/>
  <c r="L308" i="7"/>
  <c r="Q304" i="7" s="1"/>
  <c r="Q334" i="7" s="1"/>
  <c r="K308" i="7"/>
  <c r="P304" i="7" s="1"/>
  <c r="J308" i="7"/>
  <c r="O304" i="7" s="1"/>
  <c r="I308" i="7"/>
  <c r="N304" i="7" s="1"/>
  <c r="H308" i="7"/>
  <c r="M304" i="7" s="1"/>
  <c r="M334" i="7" s="1"/>
  <c r="F688" i="34"/>
  <c r="K679" i="34" s="1"/>
  <c r="G688" i="34"/>
  <c r="L728" i="34" s="1"/>
  <c r="H688" i="34"/>
  <c r="M719" i="34" s="1"/>
  <c r="I688" i="34"/>
  <c r="N679" i="34" s="1"/>
  <c r="J688" i="34"/>
  <c r="O696" i="34" s="1"/>
  <c r="F702" i="34"/>
  <c r="G702" i="34"/>
  <c r="H702" i="34"/>
  <c r="I702" i="34"/>
  <c r="J702" i="34"/>
  <c r="F713" i="34"/>
  <c r="G713" i="34"/>
  <c r="H713" i="34"/>
  <c r="I713" i="34"/>
  <c r="J713" i="34"/>
  <c r="F723" i="34"/>
  <c r="G723" i="34"/>
  <c r="H723" i="34"/>
  <c r="I723" i="34"/>
  <c r="J723" i="34"/>
  <c r="O728" i="34"/>
  <c r="O731" i="34" s="1"/>
  <c r="F732" i="34"/>
  <c r="G732" i="34"/>
  <c r="H732" i="34"/>
  <c r="I732" i="34"/>
  <c r="J732" i="34"/>
  <c r="L517" i="7" l="1"/>
  <c r="K487" i="7"/>
  <c r="N517" i="7"/>
  <c r="K457" i="7"/>
  <c r="M487" i="7"/>
  <c r="O487" i="7"/>
  <c r="K517" i="7"/>
  <c r="O427" i="7"/>
  <c r="L487" i="7"/>
  <c r="L427" i="7"/>
  <c r="O457" i="7"/>
  <c r="L457" i="7"/>
  <c r="N427" i="7"/>
  <c r="M517" i="7"/>
  <c r="K427" i="7"/>
  <c r="O517" i="7"/>
  <c r="M427" i="7"/>
  <c r="N487" i="7"/>
  <c r="N397" i="7"/>
  <c r="L397" i="7"/>
  <c r="K397" i="7"/>
  <c r="O397" i="7"/>
  <c r="M397" i="7"/>
  <c r="M688" i="7"/>
  <c r="N673" i="7"/>
  <c r="K688" i="7"/>
  <c r="M673" i="7"/>
  <c r="L688" i="7"/>
  <c r="N473" i="7"/>
  <c r="N383" i="7"/>
  <c r="M443" i="7"/>
  <c r="L503" i="7"/>
  <c r="M383" i="7"/>
  <c r="N503" i="7"/>
  <c r="O688" i="7"/>
  <c r="O673" i="7"/>
  <c r="M503" i="7"/>
  <c r="O443" i="7"/>
  <c r="L473" i="7"/>
  <c r="K673" i="7"/>
  <c r="K473" i="7"/>
  <c r="K533" i="7"/>
  <c r="L673" i="7"/>
  <c r="N443" i="7"/>
  <c r="O533" i="7"/>
  <c r="N413" i="7"/>
  <c r="K413" i="7"/>
  <c r="O473" i="7"/>
  <c r="K503" i="7"/>
  <c r="N533" i="7"/>
  <c r="L413" i="7"/>
  <c r="M413" i="7"/>
  <c r="K383" i="7"/>
  <c r="N688" i="7"/>
  <c r="K443" i="7"/>
  <c r="L533" i="7"/>
  <c r="O503" i="7"/>
  <c r="O413" i="7"/>
  <c r="L443" i="7"/>
  <c r="M533" i="7"/>
  <c r="L383" i="7"/>
  <c r="O383" i="7"/>
  <c r="M473" i="7"/>
  <c r="O719" i="34"/>
  <c r="O721" i="34" s="1"/>
  <c r="M728" i="34"/>
  <c r="M730" i="34" s="1"/>
  <c r="M679" i="34"/>
  <c r="M682" i="34" s="1"/>
  <c r="M722" i="34"/>
  <c r="M721" i="34"/>
  <c r="M720" i="34"/>
  <c r="N708" i="34"/>
  <c r="N711" i="34" s="1"/>
  <c r="N696" i="34"/>
  <c r="N701" i="34" s="1"/>
  <c r="N719" i="34"/>
  <c r="N722" i="34" s="1"/>
  <c r="M708" i="34"/>
  <c r="M710" i="34" s="1"/>
  <c r="M696" i="34"/>
  <c r="M698" i="34" s="1"/>
  <c r="O730" i="34"/>
  <c r="O729" i="34"/>
  <c r="K728" i="34"/>
  <c r="K719" i="34"/>
  <c r="K721" i="34" s="1"/>
  <c r="M683" i="34"/>
  <c r="N720" i="34"/>
  <c r="M712" i="34"/>
  <c r="M687" i="34"/>
  <c r="N344" i="7"/>
  <c r="N307" i="7"/>
  <c r="N334" i="7"/>
  <c r="O307" i="7"/>
  <c r="O305" i="7"/>
  <c r="P313" i="7"/>
  <c r="O365" i="7" s="1"/>
  <c r="O344" i="7"/>
  <c r="O306" i="7"/>
  <c r="O364" i="7"/>
  <c r="O354" i="7"/>
  <c r="O334" i="7"/>
  <c r="P344" i="7"/>
  <c r="Q313" i="7"/>
  <c r="P345" i="7" s="1"/>
  <c r="P305" i="7"/>
  <c r="P306" i="7"/>
  <c r="P364" i="7"/>
  <c r="P354" i="7"/>
  <c r="N306" i="7"/>
  <c r="M307" i="7"/>
  <c r="Q307" i="7"/>
  <c r="O313" i="7"/>
  <c r="O336" i="7"/>
  <c r="M364" i="7"/>
  <c r="M354" i="7"/>
  <c r="Q364" i="7"/>
  <c r="Q354" i="7"/>
  <c r="N364" i="7"/>
  <c r="N354" i="7"/>
  <c r="M305" i="7"/>
  <c r="Q305" i="7"/>
  <c r="N305" i="7"/>
  <c r="M306" i="7"/>
  <c r="Q306" i="7"/>
  <c r="P307" i="7"/>
  <c r="N313" i="7"/>
  <c r="R313" i="7"/>
  <c r="P334" i="7"/>
  <c r="M344" i="7"/>
  <c r="Q344" i="7"/>
  <c r="N681" i="34"/>
  <c r="N685" i="34"/>
  <c r="N682" i="34"/>
  <c r="N686" i="34"/>
  <c r="N683" i="34"/>
  <c r="N687" i="34"/>
  <c r="N680" i="34"/>
  <c r="N684" i="34"/>
  <c r="L729" i="34"/>
  <c r="L730" i="34"/>
  <c r="L731" i="34"/>
  <c r="O698" i="34"/>
  <c r="O699" i="34"/>
  <c r="O700" i="34"/>
  <c r="O697" i="34"/>
  <c r="O701" i="34"/>
  <c r="K680" i="34"/>
  <c r="K684" i="34"/>
  <c r="K681" i="34"/>
  <c r="K685" i="34"/>
  <c r="K682" i="34"/>
  <c r="K686" i="34"/>
  <c r="K683" i="34"/>
  <c r="K687" i="34"/>
  <c r="L708" i="34"/>
  <c r="M699" i="34"/>
  <c r="L696" i="34"/>
  <c r="M685" i="34"/>
  <c r="M681" i="34"/>
  <c r="O679" i="34"/>
  <c r="N728" i="34"/>
  <c r="K720" i="34"/>
  <c r="L719" i="34"/>
  <c r="O708" i="34"/>
  <c r="K708" i="34"/>
  <c r="K696" i="34"/>
  <c r="M684" i="34"/>
  <c r="M680" i="34"/>
  <c r="M686" i="34"/>
  <c r="L679" i="34"/>
  <c r="M731" i="34"/>
  <c r="O722" i="34"/>
  <c r="J229" i="34"/>
  <c r="I229" i="34"/>
  <c r="H229" i="34"/>
  <c r="G229" i="34"/>
  <c r="F229" i="34"/>
  <c r="J220" i="34"/>
  <c r="I220" i="34"/>
  <c r="H220" i="34"/>
  <c r="G220" i="34"/>
  <c r="F220" i="34"/>
  <c r="J208" i="34"/>
  <c r="I208" i="34"/>
  <c r="H208" i="34"/>
  <c r="G208" i="34"/>
  <c r="F208" i="34"/>
  <c r="J190" i="34"/>
  <c r="I190" i="34"/>
  <c r="H190" i="34"/>
  <c r="G190" i="34"/>
  <c r="F190" i="34"/>
  <c r="J172" i="34"/>
  <c r="I172" i="34"/>
  <c r="H172" i="34"/>
  <c r="G172" i="34"/>
  <c r="F172" i="34"/>
  <c r="J154" i="34"/>
  <c r="I154" i="34"/>
  <c r="H154" i="34"/>
  <c r="G154" i="34"/>
  <c r="F154" i="34"/>
  <c r="N709" i="34" l="1"/>
  <c r="N710" i="34"/>
  <c r="K722" i="34"/>
  <c r="M723" i="34"/>
  <c r="O308" i="7"/>
  <c r="O356" i="7"/>
  <c r="O345" i="7"/>
  <c r="O720" i="34"/>
  <c r="O723" i="34" s="1"/>
  <c r="N697" i="34"/>
  <c r="N698" i="34"/>
  <c r="O732" i="34"/>
  <c r="M697" i="34"/>
  <c r="M701" i="34"/>
  <c r="M700" i="34"/>
  <c r="M729" i="34"/>
  <c r="M709" i="34"/>
  <c r="M711" i="34"/>
  <c r="N721" i="34"/>
  <c r="N723" i="34" s="1"/>
  <c r="N712" i="34"/>
  <c r="N713" i="34" s="1"/>
  <c r="N699" i="34"/>
  <c r="N700" i="34"/>
  <c r="K723" i="34"/>
  <c r="K731" i="34"/>
  <c r="K730" i="34"/>
  <c r="K729" i="34"/>
  <c r="M688" i="34"/>
  <c r="L732" i="34"/>
  <c r="P358" i="7"/>
  <c r="O357" i="7"/>
  <c r="O366" i="7"/>
  <c r="N308" i="7"/>
  <c r="O367" i="7"/>
  <c r="O346" i="7"/>
  <c r="O335" i="7"/>
  <c r="P308" i="7"/>
  <c r="P337" i="7"/>
  <c r="M308" i="7"/>
  <c r="O348" i="7"/>
  <c r="O355" i="7"/>
  <c r="O338" i="7"/>
  <c r="O358" i="7"/>
  <c r="P314" i="7"/>
  <c r="O337" i="7"/>
  <c r="N328" i="7"/>
  <c r="N327" i="7"/>
  <c r="N323" i="7"/>
  <c r="N319" i="7"/>
  <c r="N315" i="7"/>
  <c r="N326" i="7"/>
  <c r="N322" i="7"/>
  <c r="N318" i="7"/>
  <c r="N325" i="7"/>
  <c r="N321" i="7"/>
  <c r="N317" i="7"/>
  <c r="N324" i="7"/>
  <c r="N320" i="7"/>
  <c r="N316" i="7"/>
  <c r="O315" i="7"/>
  <c r="O326" i="7"/>
  <c r="O322" i="7"/>
  <c r="O318" i="7"/>
  <c r="O325" i="7"/>
  <c r="O321" i="7"/>
  <c r="O317" i="7"/>
  <c r="O328" i="7"/>
  <c r="O324" i="7"/>
  <c r="O320" i="7"/>
  <c r="O316" i="7"/>
  <c r="O327" i="7"/>
  <c r="O323" i="7"/>
  <c r="O319" i="7"/>
  <c r="P357" i="7"/>
  <c r="Q328" i="7"/>
  <c r="Q324" i="7"/>
  <c r="Q320" i="7"/>
  <c r="Q316" i="7"/>
  <c r="P336" i="7"/>
  <c r="Q327" i="7"/>
  <c r="Q323" i="7"/>
  <c r="Q319" i="7"/>
  <c r="Q315" i="7"/>
  <c r="Q326" i="7"/>
  <c r="Q322" i="7"/>
  <c r="Q318" i="7"/>
  <c r="Q325" i="7"/>
  <c r="Q321" i="7"/>
  <c r="Q317" i="7"/>
  <c r="P348" i="7"/>
  <c r="P346" i="7"/>
  <c r="Q314" i="7"/>
  <c r="P356" i="7"/>
  <c r="P365" i="7"/>
  <c r="P338" i="7"/>
  <c r="R327" i="7"/>
  <c r="R323" i="7"/>
  <c r="R319" i="7"/>
  <c r="R315" i="7"/>
  <c r="R326" i="7"/>
  <c r="R322" i="7"/>
  <c r="R318" i="7"/>
  <c r="R325" i="7"/>
  <c r="R321" i="7"/>
  <c r="R317" i="7"/>
  <c r="R328" i="7"/>
  <c r="R324" i="7"/>
  <c r="R320" i="7"/>
  <c r="R316" i="7"/>
  <c r="P367" i="7"/>
  <c r="P366" i="7"/>
  <c r="P347" i="7"/>
  <c r="P335" i="7"/>
  <c r="O347" i="7"/>
  <c r="P325" i="7"/>
  <c r="P321" i="7"/>
  <c r="P317" i="7"/>
  <c r="P328" i="7"/>
  <c r="P324" i="7"/>
  <c r="P320" i="7"/>
  <c r="P316" i="7"/>
  <c r="P327" i="7"/>
  <c r="P323" i="7"/>
  <c r="P319" i="7"/>
  <c r="P315" i="7"/>
  <c r="P326" i="7"/>
  <c r="P322" i="7"/>
  <c r="P318" i="7"/>
  <c r="P355" i="7"/>
  <c r="Q358" i="7"/>
  <c r="Q367" i="7"/>
  <c r="Q357" i="7"/>
  <c r="Q365" i="7"/>
  <c r="Q355" i="7"/>
  <c r="Q348" i="7"/>
  <c r="Q337" i="7"/>
  <c r="Q347" i="7"/>
  <c r="Q336" i="7"/>
  <c r="Q366" i="7"/>
  <c r="Q346" i="7"/>
  <c r="Q335" i="7"/>
  <c r="Q356" i="7"/>
  <c r="Q345" i="7"/>
  <c r="Q338" i="7"/>
  <c r="R314" i="7"/>
  <c r="M358" i="7"/>
  <c r="M367" i="7"/>
  <c r="M357" i="7"/>
  <c r="M365" i="7"/>
  <c r="M355" i="7"/>
  <c r="M356" i="7"/>
  <c r="M348" i="7"/>
  <c r="M337" i="7"/>
  <c r="M347" i="7"/>
  <c r="M336" i="7"/>
  <c r="M346" i="7"/>
  <c r="M335" i="7"/>
  <c r="M366" i="7"/>
  <c r="M345" i="7"/>
  <c r="M338" i="7"/>
  <c r="N314" i="7"/>
  <c r="Q308" i="7"/>
  <c r="N367" i="7"/>
  <c r="N357" i="7"/>
  <c r="N366" i="7"/>
  <c r="N356" i="7"/>
  <c r="N358" i="7"/>
  <c r="N365" i="7"/>
  <c r="N347" i="7"/>
  <c r="N336" i="7"/>
  <c r="N355" i="7"/>
  <c r="N346" i="7"/>
  <c r="N335" i="7"/>
  <c r="N345" i="7"/>
  <c r="N338" i="7"/>
  <c r="O314" i="7"/>
  <c r="N348" i="7"/>
  <c r="N337" i="7"/>
  <c r="L720" i="34"/>
  <c r="L721" i="34"/>
  <c r="L722" i="34"/>
  <c r="K710" i="34"/>
  <c r="K711" i="34"/>
  <c r="K712" i="34"/>
  <c r="K709" i="34"/>
  <c r="M732" i="34"/>
  <c r="O702" i="34"/>
  <c r="L682" i="34"/>
  <c r="L686" i="34"/>
  <c r="L683" i="34"/>
  <c r="L687" i="34"/>
  <c r="L680" i="34"/>
  <c r="L684" i="34"/>
  <c r="L681" i="34"/>
  <c r="L685" i="34"/>
  <c r="K688" i="34"/>
  <c r="N688" i="34"/>
  <c r="N730" i="34"/>
  <c r="N731" i="34"/>
  <c r="N729" i="34"/>
  <c r="L709" i="34"/>
  <c r="L710" i="34"/>
  <c r="L711" i="34"/>
  <c r="L712" i="34"/>
  <c r="L697" i="34"/>
  <c r="L699" i="34"/>
  <c r="L700" i="34"/>
  <c r="L701" i="34"/>
  <c r="L698" i="34"/>
  <c r="K698" i="34"/>
  <c r="K700" i="34"/>
  <c r="K697" i="34"/>
  <c r="K701" i="34"/>
  <c r="K699" i="34"/>
  <c r="O712" i="34"/>
  <c r="O709" i="34"/>
  <c r="O710" i="34"/>
  <c r="O711" i="34"/>
  <c r="O680" i="34"/>
  <c r="O684" i="34"/>
  <c r="O681" i="34"/>
  <c r="O685" i="34"/>
  <c r="O682" i="34"/>
  <c r="O686" i="34"/>
  <c r="O683" i="34"/>
  <c r="O687" i="34"/>
  <c r="P359" i="7" l="1"/>
  <c r="O349" i="7"/>
  <c r="P339" i="7"/>
  <c r="O359" i="7"/>
  <c r="P349" i="7"/>
  <c r="N702" i="34"/>
  <c r="M713" i="34"/>
  <c r="M702" i="34"/>
  <c r="K732" i="34"/>
  <c r="K713" i="34"/>
  <c r="Q329" i="7"/>
  <c r="O368" i="7"/>
  <c r="P368" i="7"/>
  <c r="N359" i="7"/>
  <c r="O339" i="7"/>
  <c r="M349" i="7"/>
  <c r="P329" i="7"/>
  <c r="R329" i="7"/>
  <c r="Q359" i="7"/>
  <c r="M368" i="7"/>
  <c r="N349" i="7"/>
  <c r="N329" i="7"/>
  <c r="M359" i="7"/>
  <c r="Q339" i="7"/>
  <c r="O329" i="7"/>
  <c r="Q349" i="7"/>
  <c r="Q368" i="7"/>
  <c r="N339" i="7"/>
  <c r="N368" i="7"/>
  <c r="M339" i="7"/>
  <c r="L702" i="34"/>
  <c r="L713" i="34"/>
  <c r="L723" i="34"/>
  <c r="O688" i="34"/>
  <c r="O713" i="34"/>
  <c r="K702" i="34"/>
  <c r="N732" i="34"/>
  <c r="L688" i="34"/>
  <c r="R140" i="6" l="1"/>
  <c r="Q140" i="6"/>
  <c r="P140" i="6"/>
  <c r="O140" i="6"/>
  <c r="N140" i="6"/>
  <c r="H140" i="6"/>
  <c r="M130" i="6" s="1"/>
  <c r="G140" i="6"/>
  <c r="L130" i="6" s="1"/>
  <c r="F140" i="6"/>
  <c r="K130" i="6" s="1"/>
  <c r="E140" i="6"/>
  <c r="J130" i="6" s="1"/>
  <c r="D140" i="6"/>
  <c r="I130" i="6" s="1"/>
  <c r="K139" i="6" l="1"/>
  <c r="K138" i="6"/>
  <c r="K137" i="6"/>
  <c r="K136" i="6"/>
  <c r="K135" i="6"/>
  <c r="K134" i="6"/>
  <c r="K133" i="6"/>
  <c r="K132" i="6"/>
  <c r="K131" i="6"/>
  <c r="L139" i="6"/>
  <c r="L138" i="6"/>
  <c r="L137" i="6"/>
  <c r="L136" i="6"/>
  <c r="L135" i="6"/>
  <c r="L134" i="6"/>
  <c r="L133" i="6"/>
  <c r="L132" i="6"/>
  <c r="L131" i="6"/>
  <c r="I131" i="6"/>
  <c r="I136" i="6"/>
  <c r="I137" i="6"/>
  <c r="I133" i="6"/>
  <c r="I135" i="6"/>
  <c r="I139" i="6"/>
  <c r="I132" i="6"/>
  <c r="I138" i="6"/>
  <c r="I134" i="6"/>
  <c r="M136" i="6"/>
  <c r="M135" i="6"/>
  <c r="M134" i="6"/>
  <c r="M133" i="6"/>
  <c r="M132" i="6"/>
  <c r="M131" i="6"/>
  <c r="M139" i="6"/>
  <c r="M138" i="6"/>
  <c r="M137" i="6"/>
  <c r="J139" i="6"/>
  <c r="J138" i="6"/>
  <c r="J137" i="6"/>
  <c r="J136" i="6"/>
  <c r="J135" i="6"/>
  <c r="J134" i="6"/>
  <c r="J133" i="6"/>
  <c r="J132" i="6"/>
  <c r="J131" i="6"/>
  <c r="K140" i="6" l="1"/>
  <c r="L140" i="6"/>
  <c r="I140" i="6"/>
  <c r="M140" i="6"/>
  <c r="J140" i="6"/>
  <c r="J75" i="6"/>
  <c r="I75" i="6"/>
  <c r="H75" i="6"/>
  <c r="G75" i="6"/>
  <c r="F75" i="6"/>
  <c r="J36" i="6"/>
  <c r="O64" i="6" s="1"/>
  <c r="I36" i="6"/>
  <c r="N25" i="6" s="1"/>
  <c r="H36" i="6"/>
  <c r="M64" i="6" s="1"/>
  <c r="G36" i="6"/>
  <c r="L25" i="6" s="1"/>
  <c r="F36" i="6"/>
  <c r="K64" i="6" s="1"/>
  <c r="M25" i="6" l="1"/>
  <c r="M35" i="6" s="1"/>
  <c r="L64" i="6"/>
  <c r="L73" i="6" s="1"/>
  <c r="M72" i="6"/>
  <c r="M68" i="6"/>
  <c r="M74" i="6"/>
  <c r="M70" i="6"/>
  <c r="M66" i="6"/>
  <c r="M71" i="6"/>
  <c r="M73" i="6"/>
  <c r="M69" i="6"/>
  <c r="M65" i="6"/>
  <c r="M67" i="6"/>
  <c r="N34" i="6"/>
  <c r="N30" i="6"/>
  <c r="N26" i="6"/>
  <c r="N33" i="6"/>
  <c r="N29" i="6"/>
  <c r="N32" i="6"/>
  <c r="N28" i="6"/>
  <c r="N35" i="6"/>
  <c r="N31" i="6"/>
  <c r="N27" i="6"/>
  <c r="K74" i="6"/>
  <c r="K70" i="6"/>
  <c r="K66" i="6"/>
  <c r="K73" i="6"/>
  <c r="K69" i="6"/>
  <c r="K72" i="6"/>
  <c r="K68" i="6"/>
  <c r="K71" i="6"/>
  <c r="K67" i="6"/>
  <c r="K65" i="6"/>
  <c r="O74" i="6"/>
  <c r="O70" i="6"/>
  <c r="O66" i="6"/>
  <c r="O73" i="6"/>
  <c r="O69" i="6"/>
  <c r="O72" i="6"/>
  <c r="O68" i="6"/>
  <c r="O65" i="6"/>
  <c r="O71" i="6"/>
  <c r="O67" i="6"/>
  <c r="L32" i="6"/>
  <c r="L28" i="6"/>
  <c r="L27" i="6"/>
  <c r="L35" i="6"/>
  <c r="L31" i="6"/>
  <c r="L34" i="6"/>
  <c r="L30" i="6"/>
  <c r="L26" i="6"/>
  <c r="L33" i="6"/>
  <c r="L29" i="6"/>
  <c r="L72" i="6"/>
  <c r="K25" i="6"/>
  <c r="O25" i="6"/>
  <c r="N64" i="6"/>
  <c r="L66" i="6"/>
  <c r="L70" i="6"/>
  <c r="L74" i="6"/>
  <c r="M32" i="6"/>
  <c r="L68" i="6"/>
  <c r="L67" i="6"/>
  <c r="L71" i="6"/>
  <c r="M29" i="6"/>
  <c r="M26" i="6"/>
  <c r="M34" i="6"/>
  <c r="L65" i="6"/>
  <c r="L69" i="6"/>
  <c r="M31" i="6"/>
  <c r="M27" i="6" l="1"/>
  <c r="M30" i="6"/>
  <c r="M28" i="6"/>
  <c r="M33" i="6"/>
  <c r="L75" i="6"/>
  <c r="O75" i="6"/>
  <c r="K75" i="6"/>
  <c r="M75" i="6"/>
  <c r="N36" i="6"/>
  <c r="L36" i="6"/>
  <c r="K33" i="6"/>
  <c r="K29" i="6"/>
  <c r="K32" i="6"/>
  <c r="K28" i="6"/>
  <c r="K35" i="6"/>
  <c r="K31" i="6"/>
  <c r="K27" i="6"/>
  <c r="K34" i="6"/>
  <c r="K30" i="6"/>
  <c r="K26" i="6"/>
  <c r="N71" i="6"/>
  <c r="N67" i="6"/>
  <c r="N70" i="6"/>
  <c r="N66" i="6"/>
  <c r="N73" i="6"/>
  <c r="N69" i="6"/>
  <c r="N65" i="6"/>
  <c r="N74" i="6"/>
  <c r="N72" i="6"/>
  <c r="N68" i="6"/>
  <c r="O33" i="6"/>
  <c r="O29" i="6"/>
  <c r="O32" i="6"/>
  <c r="O28" i="6"/>
  <c r="O35" i="6"/>
  <c r="O31" i="6"/>
  <c r="O27" i="6"/>
  <c r="O34" i="6"/>
  <c r="O30" i="6"/>
  <c r="O26" i="6"/>
  <c r="M36" i="6" l="1"/>
  <c r="K36" i="6"/>
  <c r="O36" i="6"/>
  <c r="N75" i="6"/>
  <c r="F497" i="26" l="1"/>
  <c r="F498" i="26"/>
  <c r="F499" i="26"/>
  <c r="F500" i="26"/>
  <c r="F501" i="26"/>
  <c r="J386" i="26"/>
  <c r="J387" i="26"/>
  <c r="J388" i="26"/>
  <c r="J389" i="26"/>
  <c r="J390" i="26"/>
  <c r="J391" i="26"/>
  <c r="J392" i="26"/>
  <c r="J393" i="26"/>
  <c r="J394" i="26"/>
  <c r="J395" i="26"/>
  <c r="J396" i="26"/>
  <c r="J397" i="26"/>
  <c r="E66" i="26" l="1"/>
  <c r="F66" i="26"/>
  <c r="G66" i="26"/>
  <c r="H66" i="26"/>
  <c r="I66" i="26"/>
  <c r="E76" i="26"/>
  <c r="F76" i="26"/>
  <c r="G76" i="26"/>
  <c r="H76" i="26"/>
  <c r="I76" i="26"/>
  <c r="F98" i="26" l="1"/>
  <c r="H94" i="26" s="1"/>
  <c r="E98" i="26"/>
  <c r="G94" i="26" s="1"/>
  <c r="G95" i="26" l="1"/>
  <c r="G96" i="26"/>
  <c r="G97" i="26"/>
  <c r="H97" i="26"/>
  <c r="H95" i="26"/>
  <c r="H96" i="26"/>
  <c r="I301" i="26" l="1"/>
  <c r="H301" i="26"/>
  <c r="G301" i="26"/>
  <c r="F301" i="26"/>
  <c r="E301" i="26" l="1"/>
  <c r="H459" i="34" l="1"/>
  <c r="G459" i="34"/>
  <c r="F459" i="34"/>
  <c r="I610" i="26" l="1"/>
  <c r="H610" i="26"/>
  <c r="G610" i="26"/>
  <c r="F610" i="26"/>
  <c r="E610" i="26" l="1"/>
  <c r="F237" i="6" l="1"/>
  <c r="E30" i="27" l="1"/>
  <c r="F30" i="27"/>
  <c r="G30" i="27"/>
  <c r="F381" i="34" l="1"/>
  <c r="G381" i="34"/>
  <c r="H381" i="34"/>
  <c r="R134" i="34" l="1"/>
  <c r="R136" i="34" s="1"/>
  <c r="Q134" i="34"/>
  <c r="Q138" i="34" s="1"/>
  <c r="P134" i="34"/>
  <c r="P138" i="34" s="1"/>
  <c r="O134" i="34"/>
  <c r="O135" i="34" s="1"/>
  <c r="N134" i="34"/>
  <c r="N136" i="34" s="1"/>
  <c r="R120" i="34"/>
  <c r="R124" i="34" s="1"/>
  <c r="Q120" i="34"/>
  <c r="Q125" i="34" s="1"/>
  <c r="P120" i="34"/>
  <c r="P124" i="34" s="1"/>
  <c r="O120" i="34"/>
  <c r="N120" i="34"/>
  <c r="M128" i="34"/>
  <c r="L128" i="34"/>
  <c r="K128" i="34"/>
  <c r="J128" i="34"/>
  <c r="I128" i="34"/>
  <c r="M139" i="34"/>
  <c r="L139" i="34"/>
  <c r="K139" i="34"/>
  <c r="J139" i="34"/>
  <c r="I139" i="34"/>
  <c r="N121" i="34" l="1"/>
  <c r="N123" i="34"/>
  <c r="N125" i="34"/>
  <c r="N127" i="34"/>
  <c r="N124" i="34"/>
  <c r="N122" i="34"/>
  <c r="N126" i="34"/>
  <c r="O127" i="34"/>
  <c r="O121" i="34"/>
  <c r="O123" i="34"/>
  <c r="O125" i="34"/>
  <c r="O122" i="34"/>
  <c r="O124" i="34"/>
  <c r="O126" i="34"/>
  <c r="R127" i="34"/>
  <c r="P136" i="34"/>
  <c r="P122" i="34"/>
  <c r="N137" i="34"/>
  <c r="P125" i="34"/>
  <c r="P135" i="34"/>
  <c r="O137" i="34"/>
  <c r="O136" i="34"/>
  <c r="R137" i="34"/>
  <c r="Q135" i="34"/>
  <c r="R138" i="34"/>
  <c r="P121" i="34"/>
  <c r="P126" i="34"/>
  <c r="N135" i="34"/>
  <c r="R135" i="34"/>
  <c r="Q136" i="34"/>
  <c r="P137" i="34"/>
  <c r="O138" i="34"/>
  <c r="N138" i="34"/>
  <c r="R123" i="34"/>
  <c r="Q137" i="34"/>
  <c r="R121" i="34"/>
  <c r="Q122" i="34"/>
  <c r="P123" i="34"/>
  <c r="R125" i="34"/>
  <c r="Q126" i="34"/>
  <c r="P127" i="34"/>
  <c r="R122" i="34"/>
  <c r="Q123" i="34"/>
  <c r="R126" i="34"/>
  <c r="Q127" i="34"/>
  <c r="Q124" i="34"/>
  <c r="Q121" i="34"/>
  <c r="N128" i="34" l="1"/>
  <c r="P128" i="34"/>
  <c r="Q128" i="34"/>
  <c r="O128" i="34"/>
  <c r="R128" i="34"/>
  <c r="N276" i="6" l="1"/>
  <c r="M276" i="6"/>
  <c r="L276" i="6"/>
  <c r="J276" i="6"/>
  <c r="N275" i="6"/>
  <c r="M275" i="6"/>
  <c r="L275" i="6"/>
  <c r="J275" i="6"/>
  <c r="N274" i="6"/>
  <c r="M274" i="6"/>
  <c r="L274" i="6"/>
  <c r="J274" i="6"/>
  <c r="N273" i="6"/>
  <c r="M273" i="6"/>
  <c r="L273" i="6"/>
  <c r="J273" i="6"/>
  <c r="N272" i="6"/>
  <c r="M272" i="6"/>
  <c r="L272" i="6"/>
  <c r="J272" i="6"/>
  <c r="K276" i="6"/>
  <c r="K275" i="6"/>
  <c r="K274" i="6"/>
  <c r="K273" i="6"/>
  <c r="K272" i="6"/>
  <c r="R107" i="6" l="1"/>
  <c r="Q107" i="6"/>
  <c r="P107" i="6"/>
  <c r="O107" i="6"/>
  <c r="N107" i="6"/>
  <c r="H107" i="6"/>
  <c r="M99" i="6" s="1"/>
  <c r="M104" i="6" s="1"/>
  <c r="G107" i="6"/>
  <c r="L99" i="6" s="1"/>
  <c r="L105" i="6" s="1"/>
  <c r="F107" i="6"/>
  <c r="K99" i="6" s="1"/>
  <c r="E107" i="6"/>
  <c r="J99" i="6" s="1"/>
  <c r="D107" i="6"/>
  <c r="I99" i="6" s="1"/>
  <c r="K106" i="6" l="1"/>
  <c r="K100" i="6"/>
  <c r="K104" i="6"/>
  <c r="K103" i="6"/>
  <c r="K102" i="6"/>
  <c r="K101" i="6"/>
  <c r="I102" i="6"/>
  <c r="I104" i="6"/>
  <c r="I103" i="6"/>
  <c r="I101" i="6"/>
  <c r="I100" i="6"/>
  <c r="J100" i="6"/>
  <c r="J103" i="6"/>
  <c r="J101" i="6"/>
  <c r="J102" i="6"/>
  <c r="J104" i="6"/>
  <c r="M101" i="6"/>
  <c r="L102" i="6"/>
  <c r="I105" i="6"/>
  <c r="M105" i="6"/>
  <c r="L106" i="6"/>
  <c r="M102" i="6"/>
  <c r="L103" i="6"/>
  <c r="J105" i="6"/>
  <c r="I106" i="6"/>
  <c r="M106" i="6"/>
  <c r="L100" i="6"/>
  <c r="M103" i="6"/>
  <c r="L104" i="6"/>
  <c r="K105" i="6"/>
  <c r="J106" i="6"/>
  <c r="M100" i="6"/>
  <c r="L101" i="6"/>
  <c r="H103" i="1" l="1"/>
  <c r="M97" i="1" s="1"/>
  <c r="G103" i="1"/>
  <c r="L97" i="1" s="1"/>
  <c r="F103" i="1"/>
  <c r="K97" i="1" s="1"/>
  <c r="E103" i="1"/>
  <c r="J97" i="1" s="1"/>
  <c r="D103" i="1"/>
  <c r="I97" i="1" s="1"/>
  <c r="H92" i="1"/>
  <c r="M82" i="1" s="1"/>
  <c r="M90" i="1" s="1"/>
  <c r="G92" i="1"/>
  <c r="L82" i="1" s="1"/>
  <c r="L90" i="1" s="1"/>
  <c r="F92" i="1"/>
  <c r="K82" i="1" s="1"/>
  <c r="K90" i="1" s="1"/>
  <c r="E92" i="1"/>
  <c r="J82" i="1" s="1"/>
  <c r="J90" i="1" s="1"/>
  <c r="D92" i="1"/>
  <c r="I82" i="1" s="1"/>
  <c r="I90" i="1" s="1"/>
  <c r="I83" i="1" l="1"/>
  <c r="I85" i="1"/>
  <c r="I87" i="1"/>
  <c r="I89" i="1"/>
  <c r="I88" i="1"/>
  <c r="I84" i="1"/>
  <c r="I91" i="1"/>
  <c r="I86" i="1"/>
  <c r="J89" i="1"/>
  <c r="J85" i="1"/>
  <c r="J88" i="1"/>
  <c r="J84" i="1"/>
  <c r="J87" i="1"/>
  <c r="J83" i="1"/>
  <c r="J91" i="1"/>
  <c r="J86" i="1"/>
  <c r="M91" i="1"/>
  <c r="M86" i="1"/>
  <c r="M89" i="1"/>
  <c r="M85" i="1"/>
  <c r="M88" i="1"/>
  <c r="M84" i="1"/>
  <c r="M87" i="1"/>
  <c r="M83" i="1"/>
  <c r="L99" i="1"/>
  <c r="L102" i="1"/>
  <c r="L98" i="1"/>
  <c r="L101" i="1"/>
  <c r="L100" i="1"/>
  <c r="I102" i="1"/>
  <c r="I98" i="1"/>
  <c r="I99" i="1"/>
  <c r="I101" i="1"/>
  <c r="I100" i="1"/>
  <c r="M102" i="1"/>
  <c r="M98" i="1"/>
  <c r="M100" i="1"/>
  <c r="M101" i="1"/>
  <c r="M99" i="1"/>
  <c r="K88" i="1"/>
  <c r="K84" i="1"/>
  <c r="K87" i="1"/>
  <c r="K83" i="1"/>
  <c r="K91" i="1"/>
  <c r="K86" i="1"/>
  <c r="K89" i="1"/>
  <c r="K85" i="1"/>
  <c r="J101" i="1"/>
  <c r="J100" i="1"/>
  <c r="J98" i="1"/>
  <c r="J99" i="1"/>
  <c r="J102" i="1"/>
  <c r="L87" i="1"/>
  <c r="L83" i="1"/>
  <c r="L91" i="1"/>
  <c r="L86" i="1"/>
  <c r="L89" i="1"/>
  <c r="L85" i="1"/>
  <c r="L88" i="1"/>
  <c r="L84" i="1"/>
  <c r="K100" i="1"/>
  <c r="K98" i="1"/>
  <c r="K99" i="1"/>
  <c r="K102" i="1"/>
  <c r="K101" i="1"/>
  <c r="H103" i="26" l="1"/>
  <c r="G103" i="26"/>
  <c r="G105" i="26" l="1"/>
  <c r="G106" i="26"/>
  <c r="G104" i="26"/>
  <c r="H106" i="26"/>
  <c r="H104" i="26"/>
  <c r="H105" i="26"/>
  <c r="S277" i="6"/>
  <c r="R277" i="6"/>
  <c r="Q277" i="6"/>
  <c r="P277" i="6"/>
  <c r="O277" i="6"/>
  <c r="I277" i="6"/>
  <c r="H277" i="6"/>
  <c r="G277" i="6"/>
  <c r="F277" i="6"/>
  <c r="E277" i="6"/>
  <c r="L277" i="6" l="1"/>
  <c r="K277" i="6"/>
  <c r="J277" i="6"/>
  <c r="N277" i="6"/>
  <c r="M277" i="6"/>
  <c r="H563" i="34" l="1"/>
  <c r="G563" i="34"/>
  <c r="F563" i="34"/>
  <c r="R108" i="33" l="1"/>
  <c r="D113" i="33" s="1"/>
  <c r="R107" i="33"/>
  <c r="D112" i="33" s="1"/>
  <c r="R106" i="33"/>
  <c r="D111" i="33" s="1"/>
  <c r="R105" i="33"/>
  <c r="D110" i="33" s="1"/>
  <c r="O110" i="33" s="1"/>
  <c r="R104" i="33"/>
  <c r="D109" i="33" s="1"/>
  <c r="D101" i="33"/>
  <c r="D100" i="33"/>
  <c r="D99" i="33"/>
  <c r="D98" i="33"/>
  <c r="O98" i="33" s="1"/>
  <c r="D97" i="33"/>
  <c r="R84" i="33"/>
  <c r="D89" i="33" s="1"/>
  <c r="R83" i="33"/>
  <c r="D88" i="33" s="1"/>
  <c r="R82" i="33"/>
  <c r="D87" i="33" s="1"/>
  <c r="R81" i="33"/>
  <c r="D86" i="33" s="1"/>
  <c r="R80" i="33"/>
  <c r="D85" i="33" s="1"/>
  <c r="F88" i="33" l="1"/>
  <c r="G88" i="33"/>
  <c r="H88" i="33"/>
  <c r="E88" i="33"/>
  <c r="I88" i="33"/>
  <c r="E85" i="33"/>
  <c r="I85" i="33"/>
  <c r="F85" i="33"/>
  <c r="G85" i="33"/>
  <c r="H85" i="33"/>
  <c r="E89" i="33"/>
  <c r="I89" i="33"/>
  <c r="F89" i="33"/>
  <c r="G89" i="33"/>
  <c r="H89" i="33"/>
  <c r="O86" i="33"/>
  <c r="H86" i="33"/>
  <c r="E86" i="33"/>
  <c r="I86" i="33"/>
  <c r="F86" i="33"/>
  <c r="G86" i="33"/>
  <c r="G87" i="33"/>
  <c r="H87" i="33"/>
  <c r="E87" i="33"/>
  <c r="I87" i="33"/>
  <c r="F87" i="33"/>
  <c r="P87" i="33"/>
  <c r="L87" i="33"/>
  <c r="O87" i="33"/>
  <c r="K87" i="33"/>
  <c r="N87" i="33"/>
  <c r="J87" i="33"/>
  <c r="Q87" i="33"/>
  <c r="M87" i="33"/>
  <c r="N97" i="33"/>
  <c r="J97" i="33"/>
  <c r="F97" i="33"/>
  <c r="Q97" i="33"/>
  <c r="M97" i="33"/>
  <c r="I97" i="33"/>
  <c r="E97" i="33"/>
  <c r="P97" i="33"/>
  <c r="L97" i="33"/>
  <c r="H97" i="33"/>
  <c r="O97" i="33"/>
  <c r="K97" i="33"/>
  <c r="G97" i="33"/>
  <c r="N101" i="33"/>
  <c r="J101" i="33"/>
  <c r="F101" i="33"/>
  <c r="Q101" i="33"/>
  <c r="M101" i="33"/>
  <c r="I101" i="33"/>
  <c r="E101" i="33"/>
  <c r="P101" i="33"/>
  <c r="L101" i="33"/>
  <c r="H101" i="33"/>
  <c r="O101" i="33"/>
  <c r="K101" i="33"/>
  <c r="G101" i="33"/>
  <c r="P111" i="33"/>
  <c r="L111" i="33"/>
  <c r="H111" i="33"/>
  <c r="O111" i="33"/>
  <c r="K111" i="33"/>
  <c r="G111" i="33"/>
  <c r="N111" i="33"/>
  <c r="J111" i="33"/>
  <c r="F111" i="33"/>
  <c r="Q111" i="33"/>
  <c r="M111" i="33"/>
  <c r="I111" i="33"/>
  <c r="E111" i="33"/>
  <c r="Q88" i="33"/>
  <c r="M88" i="33"/>
  <c r="P88" i="33"/>
  <c r="L88" i="33"/>
  <c r="O88" i="33"/>
  <c r="K88" i="33"/>
  <c r="N88" i="33"/>
  <c r="J88" i="33"/>
  <c r="Q112" i="33"/>
  <c r="M112" i="33"/>
  <c r="I112" i="33"/>
  <c r="E112" i="33"/>
  <c r="P112" i="33"/>
  <c r="L112" i="33"/>
  <c r="H112" i="33"/>
  <c r="O112" i="33"/>
  <c r="K112" i="33"/>
  <c r="G112" i="33"/>
  <c r="N112" i="33"/>
  <c r="J112" i="33"/>
  <c r="F112" i="33"/>
  <c r="N85" i="33"/>
  <c r="J85" i="33"/>
  <c r="Q85" i="33"/>
  <c r="M85" i="33"/>
  <c r="P85" i="33"/>
  <c r="L85" i="33"/>
  <c r="O85" i="33"/>
  <c r="K85" i="33"/>
  <c r="N89" i="33"/>
  <c r="J89" i="33"/>
  <c r="Q89" i="33"/>
  <c r="M89" i="33"/>
  <c r="P89" i="33"/>
  <c r="L89" i="33"/>
  <c r="O89" i="33"/>
  <c r="K89" i="33"/>
  <c r="P99" i="33"/>
  <c r="L99" i="33"/>
  <c r="H99" i="33"/>
  <c r="O99" i="33"/>
  <c r="K99" i="33"/>
  <c r="G99" i="33"/>
  <c r="N99" i="33"/>
  <c r="J99" i="33"/>
  <c r="F99" i="33"/>
  <c r="Q99" i="33"/>
  <c r="M99" i="33"/>
  <c r="I99" i="33"/>
  <c r="E99" i="33"/>
  <c r="N109" i="33"/>
  <c r="J109" i="33"/>
  <c r="F109" i="33"/>
  <c r="Q109" i="33"/>
  <c r="M109" i="33"/>
  <c r="I109" i="33"/>
  <c r="E109" i="33"/>
  <c r="P109" i="33"/>
  <c r="L109" i="33"/>
  <c r="H109" i="33"/>
  <c r="O109" i="33"/>
  <c r="K109" i="33"/>
  <c r="G109" i="33"/>
  <c r="N113" i="33"/>
  <c r="J113" i="33"/>
  <c r="F113" i="33"/>
  <c r="Q113" i="33"/>
  <c r="M113" i="33"/>
  <c r="I113" i="33"/>
  <c r="E113" i="33"/>
  <c r="P113" i="33"/>
  <c r="L113" i="33"/>
  <c r="H113" i="33"/>
  <c r="O113" i="33"/>
  <c r="K113" i="33"/>
  <c r="G113" i="33"/>
  <c r="Q100" i="33"/>
  <c r="M100" i="33"/>
  <c r="I100" i="33"/>
  <c r="E100" i="33"/>
  <c r="P100" i="33"/>
  <c r="L100" i="33"/>
  <c r="H100" i="33"/>
  <c r="O100" i="33"/>
  <c r="K100" i="33"/>
  <c r="G100" i="33"/>
  <c r="N100" i="33"/>
  <c r="J100" i="33"/>
  <c r="F100" i="33"/>
  <c r="L86" i="33"/>
  <c r="P86" i="33"/>
  <c r="H98" i="33"/>
  <c r="L98" i="33"/>
  <c r="P98" i="33"/>
  <c r="H110" i="33"/>
  <c r="L110" i="33"/>
  <c r="P110" i="33"/>
  <c r="M86" i="33"/>
  <c r="Q86" i="33"/>
  <c r="E98" i="33"/>
  <c r="I98" i="33"/>
  <c r="M98" i="33"/>
  <c r="Q98" i="33"/>
  <c r="E110" i="33"/>
  <c r="I110" i="33"/>
  <c r="M110" i="33"/>
  <c r="Q110" i="33"/>
  <c r="J86" i="33"/>
  <c r="N86" i="33"/>
  <c r="F98" i="33"/>
  <c r="J98" i="33"/>
  <c r="N98" i="33"/>
  <c r="F110" i="33"/>
  <c r="J110" i="33"/>
  <c r="N110" i="33"/>
  <c r="K86" i="33"/>
  <c r="G98" i="33"/>
  <c r="K98" i="33"/>
  <c r="G110" i="33"/>
  <c r="K110" i="33"/>
  <c r="R109" i="33" l="1"/>
  <c r="R88" i="33"/>
  <c r="R111" i="33"/>
  <c r="R97" i="33"/>
  <c r="R100" i="33"/>
  <c r="R110" i="33"/>
  <c r="R98" i="33"/>
  <c r="R86" i="33"/>
  <c r="R89" i="33"/>
  <c r="R113" i="33"/>
  <c r="R99" i="33"/>
  <c r="R85" i="33"/>
  <c r="R112" i="33"/>
  <c r="R101" i="33"/>
  <c r="R87" i="33"/>
  <c r="F430" i="34" l="1"/>
  <c r="G430" i="34"/>
  <c r="H430" i="34"/>
  <c r="F646" i="34" l="1"/>
  <c r="G646" i="34"/>
  <c r="H646" i="34"/>
  <c r="H487" i="34"/>
  <c r="G487" i="34"/>
  <c r="F487" i="34"/>
  <c r="H413" i="34"/>
  <c r="G413" i="34"/>
  <c r="F413" i="34"/>
  <c r="H335" i="34"/>
  <c r="G335" i="34"/>
  <c r="F335" i="34"/>
  <c r="N123" i="6" l="1"/>
  <c r="E13" i="26" l="1"/>
  <c r="J296" i="26" s="1"/>
  <c r="F13" i="26"/>
  <c r="K296" i="26" s="1"/>
  <c r="G13" i="26"/>
  <c r="L296" i="26" s="1"/>
  <c r="H13" i="26"/>
  <c r="M296" i="26" s="1"/>
  <c r="I13" i="26"/>
  <c r="N296" i="26" s="1"/>
  <c r="K71" i="26" l="1"/>
  <c r="K601" i="26"/>
  <c r="M71" i="26"/>
  <c r="H81" i="26" s="1"/>
  <c r="M601" i="26"/>
  <c r="L71" i="26"/>
  <c r="L601" i="26"/>
  <c r="N71" i="26"/>
  <c r="N601" i="26"/>
  <c r="J71" i="26"/>
  <c r="J601" i="26"/>
  <c r="N606" i="26" l="1"/>
  <c r="N602" i="26"/>
  <c r="N609" i="26"/>
  <c r="N605" i="26"/>
  <c r="N608" i="26"/>
  <c r="N604" i="26"/>
  <c r="N607" i="26"/>
  <c r="N603" i="26"/>
  <c r="M607" i="26"/>
  <c r="M603" i="26"/>
  <c r="M606" i="26"/>
  <c r="M602" i="26"/>
  <c r="M609" i="26"/>
  <c r="M605" i="26"/>
  <c r="M608" i="26"/>
  <c r="M604" i="26"/>
  <c r="J607" i="26"/>
  <c r="J603" i="26"/>
  <c r="J609" i="26"/>
  <c r="J604" i="26"/>
  <c r="J602" i="26"/>
  <c r="J608" i="26"/>
  <c r="J606" i="26"/>
  <c r="J605" i="26"/>
  <c r="L608" i="26"/>
  <c r="L604" i="26"/>
  <c r="L607" i="26"/>
  <c r="L603" i="26"/>
  <c r="L606" i="26"/>
  <c r="L602" i="26"/>
  <c r="L609" i="26"/>
  <c r="L605" i="26"/>
  <c r="K609" i="26"/>
  <c r="K605" i="26"/>
  <c r="K608" i="26"/>
  <c r="K604" i="26"/>
  <c r="K607" i="26"/>
  <c r="K603" i="26"/>
  <c r="K606" i="26"/>
  <c r="K602" i="26"/>
  <c r="H98" i="26" l="1"/>
  <c r="K610" i="26"/>
  <c r="M610" i="26"/>
  <c r="L610" i="26"/>
  <c r="N610" i="26"/>
  <c r="J610" i="26"/>
  <c r="H589" i="34" l="1"/>
  <c r="G589" i="34"/>
  <c r="F589" i="34"/>
  <c r="H548" i="34"/>
  <c r="G548" i="34"/>
  <c r="F548" i="34"/>
  <c r="H502" i="34"/>
  <c r="G502" i="34"/>
  <c r="F502" i="34"/>
  <c r="H446" i="34"/>
  <c r="G446" i="34"/>
  <c r="F446" i="34"/>
  <c r="H397" i="34"/>
  <c r="G397" i="34"/>
  <c r="F397" i="34"/>
  <c r="H352" i="34"/>
  <c r="G352" i="34"/>
  <c r="F352" i="34"/>
  <c r="F242" i="34"/>
  <c r="I293" i="34" s="1"/>
  <c r="G242" i="34"/>
  <c r="H242" i="34"/>
  <c r="F256" i="34"/>
  <c r="G256" i="34"/>
  <c r="H256" i="34"/>
  <c r="F271" i="34"/>
  <c r="G271" i="34"/>
  <c r="H271" i="34"/>
  <c r="F287" i="34"/>
  <c r="G287" i="34"/>
  <c r="H287" i="34"/>
  <c r="F302" i="34"/>
  <c r="G302" i="34"/>
  <c r="H302" i="34"/>
  <c r="F319" i="34"/>
  <c r="G319" i="34"/>
  <c r="H319" i="34"/>
  <c r="F368" i="34"/>
  <c r="G368" i="34"/>
  <c r="H368" i="34"/>
  <c r="F473" i="34"/>
  <c r="G473" i="34"/>
  <c r="H473" i="34"/>
  <c r="F516" i="34"/>
  <c r="G516" i="34"/>
  <c r="H516" i="34"/>
  <c r="F532" i="34"/>
  <c r="G532" i="34"/>
  <c r="H532" i="34"/>
  <c r="F577" i="34"/>
  <c r="G577" i="34"/>
  <c r="H577" i="34"/>
  <c r="F635" i="34"/>
  <c r="G635" i="34"/>
  <c r="H635" i="34"/>
  <c r="F607" i="34"/>
  <c r="G607" i="34"/>
  <c r="H607" i="34"/>
  <c r="F622" i="34"/>
  <c r="G622" i="34"/>
  <c r="H622" i="34"/>
  <c r="F658" i="34"/>
  <c r="G658" i="34"/>
  <c r="H658" i="34"/>
  <c r="F672" i="34"/>
  <c r="G672" i="34"/>
  <c r="H672" i="34"/>
  <c r="J453" i="34" l="1"/>
  <c r="I453" i="34"/>
  <c r="K453" i="34"/>
  <c r="J555" i="34"/>
  <c r="I555" i="34"/>
  <c r="K597" i="34"/>
  <c r="K555" i="34"/>
  <c r="K403" i="34"/>
  <c r="K479" i="34"/>
  <c r="J403" i="34"/>
  <c r="J479" i="34"/>
  <c r="I403" i="34"/>
  <c r="I479" i="34"/>
  <c r="K387" i="34"/>
  <c r="K325" i="34"/>
  <c r="J235" i="34"/>
  <c r="J325" i="34"/>
  <c r="I278" i="34"/>
  <c r="I325" i="34"/>
  <c r="I641" i="34"/>
  <c r="I612" i="34"/>
  <c r="I665" i="34"/>
  <c r="K651" i="34"/>
  <c r="K665" i="34"/>
  <c r="J641" i="34"/>
  <c r="I651" i="34"/>
  <c r="I465" i="34"/>
  <c r="J665" i="34"/>
  <c r="I627" i="34"/>
  <c r="K612" i="34"/>
  <c r="J627" i="34"/>
  <c r="J597" i="34"/>
  <c r="J651" i="34"/>
  <c r="I569" i="34"/>
  <c r="I572" i="34" s="1"/>
  <c r="I375" i="34"/>
  <c r="I584" i="34"/>
  <c r="J584" i="34"/>
  <c r="I539" i="34"/>
  <c r="K584" i="34"/>
  <c r="J539" i="34"/>
  <c r="K539" i="34"/>
  <c r="K641" i="34"/>
  <c r="J612" i="34"/>
  <c r="K627" i="34"/>
  <c r="I523" i="34"/>
  <c r="K508" i="34"/>
  <c r="K465" i="34"/>
  <c r="J494" i="34"/>
  <c r="J495" i="34" s="1"/>
  <c r="I597" i="34"/>
  <c r="K494" i="34"/>
  <c r="K495" i="34" s="1"/>
  <c r="I494" i="34"/>
  <c r="I495" i="34" s="1"/>
  <c r="J569" i="34"/>
  <c r="I262" i="34"/>
  <c r="I247" i="34"/>
  <c r="K569" i="34"/>
  <c r="J375" i="34"/>
  <c r="K309" i="34"/>
  <c r="J262" i="34"/>
  <c r="I358" i="34"/>
  <c r="K342" i="34"/>
  <c r="I508" i="34"/>
  <c r="I309" i="34"/>
  <c r="I316" i="34" s="1"/>
  <c r="I235" i="34"/>
  <c r="I342" i="34"/>
  <c r="I420" i="34"/>
  <c r="I436" i="34"/>
  <c r="J523" i="34"/>
  <c r="J508" i="34"/>
  <c r="J465" i="34"/>
  <c r="J309" i="34"/>
  <c r="J293" i="34"/>
  <c r="I387" i="34"/>
  <c r="J420" i="34"/>
  <c r="J436" i="34"/>
  <c r="J387" i="34"/>
  <c r="K420" i="34"/>
  <c r="K436" i="34"/>
  <c r="J358" i="34"/>
  <c r="J342" i="34"/>
  <c r="J278" i="34"/>
  <c r="J247" i="34"/>
  <c r="K523" i="34"/>
  <c r="K235" i="34"/>
  <c r="K247" i="34"/>
  <c r="K262" i="34"/>
  <c r="K278" i="34"/>
  <c r="K293" i="34"/>
  <c r="K358" i="34"/>
  <c r="K375" i="34"/>
  <c r="I351" i="34" l="1"/>
  <c r="I344" i="34"/>
  <c r="I343" i="34"/>
  <c r="I345" i="34"/>
  <c r="K350" i="34"/>
  <c r="K345" i="34"/>
  <c r="K344" i="34"/>
  <c r="K343" i="34"/>
  <c r="J345" i="34"/>
  <c r="J344" i="34"/>
  <c r="J343" i="34"/>
  <c r="I427" i="34"/>
  <c r="I424" i="34"/>
  <c r="I425" i="34"/>
  <c r="K543" i="34"/>
  <c r="K544" i="34"/>
  <c r="K527" i="34"/>
  <c r="K528" i="34"/>
  <c r="J443" i="34"/>
  <c r="J439" i="34"/>
  <c r="J440" i="34"/>
  <c r="I439" i="34"/>
  <c r="I440" i="34"/>
  <c r="J427" i="34"/>
  <c r="J424" i="34"/>
  <c r="J425" i="34"/>
  <c r="I527" i="34"/>
  <c r="I528" i="34"/>
  <c r="I543" i="34"/>
  <c r="I544" i="34"/>
  <c r="K443" i="34"/>
  <c r="K439" i="34"/>
  <c r="K440" i="34"/>
  <c r="K427" i="34"/>
  <c r="K424" i="34"/>
  <c r="K425" i="34"/>
  <c r="J544" i="34"/>
  <c r="J528" i="34"/>
  <c r="J543" i="34"/>
  <c r="J527" i="34"/>
  <c r="I408" i="34"/>
  <c r="I392" i="34"/>
  <c r="I407" i="34"/>
  <c r="I391" i="34"/>
  <c r="K392" i="34"/>
  <c r="K407" i="34"/>
  <c r="K391" i="34"/>
  <c r="K408" i="34"/>
  <c r="K656" i="34"/>
  <c r="K456" i="34"/>
  <c r="K457" i="34"/>
  <c r="K458" i="34"/>
  <c r="K454" i="34"/>
  <c r="K455" i="34"/>
  <c r="J407" i="34"/>
  <c r="J392" i="34"/>
  <c r="J391" i="34"/>
  <c r="J408" i="34"/>
  <c r="I656" i="34"/>
  <c r="I458" i="34"/>
  <c r="I454" i="34"/>
  <c r="I455" i="34"/>
  <c r="I457" i="34"/>
  <c r="I456" i="34"/>
  <c r="J656" i="34"/>
  <c r="J455" i="34"/>
  <c r="J456" i="34"/>
  <c r="J454" i="34"/>
  <c r="J457" i="34"/>
  <c r="J458" i="34"/>
  <c r="J409" i="34"/>
  <c r="J394" i="34"/>
  <c r="I438" i="34"/>
  <c r="I443" i="34"/>
  <c r="K394" i="34"/>
  <c r="K409" i="34"/>
  <c r="I409" i="34"/>
  <c r="I394" i="34"/>
  <c r="J620" i="34"/>
  <c r="J240" i="34"/>
  <c r="J667" i="34"/>
  <c r="J285" i="34"/>
  <c r="J468" i="34"/>
  <c r="J265" i="34"/>
  <c r="J657" i="34"/>
  <c r="J363" i="34"/>
  <c r="J284" i="34"/>
  <c r="J630" i="34"/>
  <c r="J602" i="34"/>
  <c r="I347" i="34"/>
  <c r="J619" i="34"/>
  <c r="J634" i="34"/>
  <c r="J268" i="34"/>
  <c r="J250" i="34"/>
  <c r="J629" i="34"/>
  <c r="J365" i="34"/>
  <c r="J253" i="34"/>
  <c r="J301" i="34"/>
  <c r="J467" i="34"/>
  <c r="J286" i="34"/>
  <c r="J267" i="34"/>
  <c r="J236" i="34"/>
  <c r="J360" i="34"/>
  <c r="J364" i="34"/>
  <c r="J600" i="34"/>
  <c r="J652" i="34"/>
  <c r="J613" i="34"/>
  <c r="J606" i="34"/>
  <c r="J469" i="34"/>
  <c r="J366" i="34"/>
  <c r="J298" i="34"/>
  <c r="J614" i="34"/>
  <c r="J300" i="34"/>
  <c r="J237" i="34"/>
  <c r="J282" i="34"/>
  <c r="J376" i="34"/>
  <c r="J266" i="34"/>
  <c r="J248" i="34"/>
  <c r="J471" i="34"/>
  <c r="J671" i="34"/>
  <c r="J621" i="34"/>
  <c r="J653" i="34"/>
  <c r="K426" i="34"/>
  <c r="K428" i="34"/>
  <c r="K423" i="34"/>
  <c r="I395" i="34"/>
  <c r="I393" i="34"/>
  <c r="I643" i="34"/>
  <c r="I466" i="34"/>
  <c r="I279" i="34"/>
  <c r="I280" i="34"/>
  <c r="I295" i="34"/>
  <c r="J643" i="34"/>
  <c r="J280" i="34"/>
  <c r="J295" i="34"/>
  <c r="J466" i="34"/>
  <c r="J279" i="34"/>
  <c r="J393" i="34"/>
  <c r="J395" i="34"/>
  <c r="I429" i="34"/>
  <c r="I423" i="34"/>
  <c r="I426" i="34"/>
  <c r="I428" i="34"/>
  <c r="K643" i="34"/>
  <c r="K280" i="34"/>
  <c r="K295" i="34"/>
  <c r="K466" i="34"/>
  <c r="K279" i="34"/>
  <c r="K390" i="34"/>
  <c r="K393" i="34"/>
  <c r="K395" i="34"/>
  <c r="J423" i="34"/>
  <c r="J426" i="34"/>
  <c r="J428" i="34"/>
  <c r="K558" i="34"/>
  <c r="K560" i="34"/>
  <c r="K561" i="34"/>
  <c r="K556" i="34"/>
  <c r="K562" i="34"/>
  <c r="K557" i="34"/>
  <c r="K559" i="34"/>
  <c r="J559" i="34"/>
  <c r="J558" i="34"/>
  <c r="J560" i="34"/>
  <c r="J561" i="34"/>
  <c r="J556" i="34"/>
  <c r="J562" i="34"/>
  <c r="J557" i="34"/>
  <c r="I562" i="34"/>
  <c r="I557" i="34"/>
  <c r="I559" i="34"/>
  <c r="I558" i="34"/>
  <c r="I560" i="34"/>
  <c r="I561" i="34"/>
  <c r="I556" i="34"/>
  <c r="J361" i="34"/>
  <c r="J281" i="34"/>
  <c r="J249" i="34"/>
  <c r="J379" i="34"/>
  <c r="J297" i="34"/>
  <c r="J254" i="34"/>
  <c r="J380" i="34"/>
  <c r="J359" i="34"/>
  <c r="J283" i="34"/>
  <c r="J251" i="34"/>
  <c r="J252" i="34"/>
  <c r="J239" i="34"/>
  <c r="K389" i="34"/>
  <c r="J601" i="34"/>
  <c r="J666" i="34"/>
  <c r="J645" i="34"/>
  <c r="J670" i="34"/>
  <c r="J669" i="34"/>
  <c r="J644" i="34"/>
  <c r="J378" i="34"/>
  <c r="J296" i="34"/>
  <c r="J264" i="34"/>
  <c r="J472" i="34"/>
  <c r="J362" i="34"/>
  <c r="J269" i="34"/>
  <c r="J238" i="34"/>
  <c r="J367" i="34"/>
  <c r="J294" i="34"/>
  <c r="J270" i="34"/>
  <c r="J241" i="34"/>
  <c r="J263" i="34"/>
  <c r="J377" i="34"/>
  <c r="K388" i="34"/>
  <c r="J299" i="34"/>
  <c r="J632" i="34"/>
  <c r="J470" i="34"/>
  <c r="J642" i="34"/>
  <c r="J598" i="34"/>
  <c r="J618" i="34"/>
  <c r="J655" i="34"/>
  <c r="J668" i="34"/>
  <c r="J654" i="34"/>
  <c r="K396" i="34"/>
  <c r="I617" i="34"/>
  <c r="I628" i="34"/>
  <c r="I615" i="34"/>
  <c r="I616" i="34"/>
  <c r="K628" i="34"/>
  <c r="K615" i="34"/>
  <c r="K616" i="34"/>
  <c r="K617" i="34"/>
  <c r="J628" i="34"/>
  <c r="J615" i="34"/>
  <c r="J616" i="34"/>
  <c r="J617" i="34"/>
  <c r="I605" i="34"/>
  <c r="I604" i="34"/>
  <c r="I603" i="34"/>
  <c r="I599" i="34"/>
  <c r="K603" i="34"/>
  <c r="K599" i="34"/>
  <c r="K605" i="34"/>
  <c r="K604" i="34"/>
  <c r="J604" i="34"/>
  <c r="J603" i="34"/>
  <c r="J599" i="34"/>
  <c r="J605" i="34"/>
  <c r="J633" i="34"/>
  <c r="K483" i="34"/>
  <c r="K484" i="34"/>
  <c r="K480" i="34"/>
  <c r="K485" i="34"/>
  <c r="K481" i="34"/>
  <c r="K486" i="34"/>
  <c r="K482" i="34"/>
  <c r="I253" i="34"/>
  <c r="I485" i="34"/>
  <c r="I481" i="34"/>
  <c r="I486" i="34"/>
  <c r="I482" i="34"/>
  <c r="I483" i="34"/>
  <c r="I484" i="34"/>
  <c r="I480" i="34"/>
  <c r="J486" i="34"/>
  <c r="J482" i="34"/>
  <c r="J483" i="34"/>
  <c r="J484" i="34"/>
  <c r="J480" i="34"/>
  <c r="J485" i="34"/>
  <c r="J481" i="34"/>
  <c r="J412" i="34"/>
  <c r="J405" i="34"/>
  <c r="J406" i="34"/>
  <c r="J410" i="34"/>
  <c r="J411" i="34"/>
  <c r="J404" i="34"/>
  <c r="I411" i="34"/>
  <c r="I404" i="34"/>
  <c r="I412" i="34"/>
  <c r="I405" i="34"/>
  <c r="I406" i="34"/>
  <c r="I410" i="34"/>
  <c r="K406" i="34"/>
  <c r="K410" i="34"/>
  <c r="K411" i="34"/>
  <c r="K404" i="34"/>
  <c r="K412" i="34"/>
  <c r="K405" i="34"/>
  <c r="K318" i="34"/>
  <c r="K334" i="34"/>
  <c r="K330" i="34"/>
  <c r="K326" i="34"/>
  <c r="K331" i="34"/>
  <c r="K327" i="34"/>
  <c r="K332" i="34"/>
  <c r="K328" i="34"/>
  <c r="K333" i="34"/>
  <c r="K329" i="34"/>
  <c r="J255" i="34"/>
  <c r="J631" i="34"/>
  <c r="J333" i="34"/>
  <c r="J329" i="34"/>
  <c r="J334" i="34"/>
  <c r="J330" i="34"/>
  <c r="J326" i="34"/>
  <c r="J331" i="34"/>
  <c r="J327" i="34"/>
  <c r="J332" i="34"/>
  <c r="J328" i="34"/>
  <c r="I317" i="34"/>
  <c r="I332" i="34"/>
  <c r="I328" i="34"/>
  <c r="I333" i="34"/>
  <c r="I329" i="34"/>
  <c r="I334" i="34"/>
  <c r="I330" i="34"/>
  <c r="I326" i="34"/>
  <c r="I331" i="34"/>
  <c r="I327" i="34"/>
  <c r="I263" i="34"/>
  <c r="I655" i="34"/>
  <c r="I667" i="34"/>
  <c r="I668" i="34"/>
  <c r="I653" i="34"/>
  <c r="I669" i="34"/>
  <c r="I654" i="34"/>
  <c r="K618" i="34"/>
  <c r="K668" i="34"/>
  <c r="K653" i="34"/>
  <c r="K669" i="34"/>
  <c r="K654" i="34"/>
  <c r="K655" i="34"/>
  <c r="K667" i="34"/>
  <c r="I379" i="34"/>
  <c r="I618" i="34"/>
  <c r="I570" i="34"/>
  <c r="I587" i="34"/>
  <c r="I468" i="34"/>
  <c r="K313" i="34"/>
  <c r="I311" i="34"/>
  <c r="I299" i="34"/>
  <c r="I366" i="34"/>
  <c r="I240" i="34"/>
  <c r="I442" i="34"/>
  <c r="I586" i="34"/>
  <c r="I365" i="34"/>
  <c r="I265" i="34"/>
  <c r="I437" i="34"/>
  <c r="I378" i="34"/>
  <c r="I377" i="34"/>
  <c r="I252" i="34"/>
  <c r="I281" i="34"/>
  <c r="I282" i="34"/>
  <c r="I367" i="34"/>
  <c r="I576" i="34"/>
  <c r="I571" i="34"/>
  <c r="I588" i="34"/>
  <c r="I585" i="34"/>
  <c r="I573" i="34"/>
  <c r="K346" i="34"/>
  <c r="I248" i="34"/>
  <c r="I285" i="34"/>
  <c r="I445" i="34"/>
  <c r="I574" i="34"/>
  <c r="I575" i="34"/>
  <c r="K316" i="34"/>
  <c r="I266" i="34"/>
  <c r="I470" i="34"/>
  <c r="I471" i="34"/>
  <c r="J587" i="34"/>
  <c r="J575" i="34"/>
  <c r="J571" i="34"/>
  <c r="J572" i="34"/>
  <c r="J588" i="34"/>
  <c r="J585" i="34"/>
  <c r="J573" i="34"/>
  <c r="J586" i="34"/>
  <c r="J576" i="34"/>
  <c r="J574" i="34"/>
  <c r="J570" i="34"/>
  <c r="I360" i="34"/>
  <c r="I267" i="34"/>
  <c r="I236" i="34"/>
  <c r="I296" i="34"/>
  <c r="I249" i="34"/>
  <c r="I348" i="34"/>
  <c r="I441" i="34"/>
  <c r="K572" i="34"/>
  <c r="K588" i="34"/>
  <c r="K585" i="34"/>
  <c r="K573" i="34"/>
  <c r="K586" i="34"/>
  <c r="K576" i="34"/>
  <c r="K574" i="34"/>
  <c r="K570" i="34"/>
  <c r="K587" i="34"/>
  <c r="K575" i="34"/>
  <c r="K571" i="34"/>
  <c r="K471" i="34"/>
  <c r="K470" i="34"/>
  <c r="I349" i="34"/>
  <c r="I545" i="34"/>
  <c r="I525" i="34"/>
  <c r="I547" i="34"/>
  <c r="I546" i="34"/>
  <c r="I540" i="34"/>
  <c r="I526" i="34"/>
  <c r="I541" i="34"/>
  <c r="I529" i="34"/>
  <c r="I542" i="34"/>
  <c r="I531" i="34"/>
  <c r="I530" i="34"/>
  <c r="I524" i="34"/>
  <c r="K541" i="34"/>
  <c r="K529" i="34"/>
  <c r="K542" i="34"/>
  <c r="K531" i="34"/>
  <c r="K530" i="34"/>
  <c r="K524" i="34"/>
  <c r="K545" i="34"/>
  <c r="K525" i="34"/>
  <c r="K547" i="34"/>
  <c r="K546" i="34"/>
  <c r="K540" i="34"/>
  <c r="K526" i="34"/>
  <c r="J547" i="34"/>
  <c r="J546" i="34"/>
  <c r="J540" i="34"/>
  <c r="J526" i="34"/>
  <c r="J541" i="34"/>
  <c r="J529" i="34"/>
  <c r="J542" i="34"/>
  <c r="J531" i="34"/>
  <c r="J530" i="34"/>
  <c r="J524" i="34"/>
  <c r="J545" i="34"/>
  <c r="J525" i="34"/>
  <c r="I364" i="34"/>
  <c r="I284" i="34"/>
  <c r="I255" i="34"/>
  <c r="I361" i="34"/>
  <c r="I264" i="34"/>
  <c r="I472" i="34"/>
  <c r="I362" i="34"/>
  <c r="I250" i="34"/>
  <c r="I422" i="34"/>
  <c r="I444" i="34"/>
  <c r="I310" i="34"/>
  <c r="I350" i="34"/>
  <c r="I312" i="34"/>
  <c r="I318" i="34"/>
  <c r="I346" i="34"/>
  <c r="K310" i="34"/>
  <c r="I241" i="34"/>
  <c r="I469" i="34"/>
  <c r="I300" i="34"/>
  <c r="I268" i="34"/>
  <c r="I237" i="34"/>
  <c r="I297" i="34"/>
  <c r="I254" i="34"/>
  <c r="I286" i="34"/>
  <c r="I313" i="34"/>
  <c r="K312" i="34"/>
  <c r="K347" i="34"/>
  <c r="I315" i="34"/>
  <c r="K348" i="34"/>
  <c r="I421" i="34"/>
  <c r="I514" i="34"/>
  <c r="I510" i="34"/>
  <c r="I511" i="34"/>
  <c r="I515" i="34"/>
  <c r="I512" i="34"/>
  <c r="I513" i="34"/>
  <c r="I509" i="34"/>
  <c r="K501" i="34"/>
  <c r="K498" i="34"/>
  <c r="K499" i="34"/>
  <c r="K500" i="34"/>
  <c r="K496" i="34"/>
  <c r="K497" i="34"/>
  <c r="J497" i="34"/>
  <c r="J501" i="34"/>
  <c r="J498" i="34"/>
  <c r="J499" i="34"/>
  <c r="J500" i="34"/>
  <c r="J496" i="34"/>
  <c r="J511" i="34"/>
  <c r="J515" i="34"/>
  <c r="J512" i="34"/>
  <c r="J513" i="34"/>
  <c r="J509" i="34"/>
  <c r="J514" i="34"/>
  <c r="J510" i="34"/>
  <c r="K515" i="34"/>
  <c r="K512" i="34"/>
  <c r="K513" i="34"/>
  <c r="K509" i="34"/>
  <c r="K514" i="34"/>
  <c r="K510" i="34"/>
  <c r="K511" i="34"/>
  <c r="I500" i="34"/>
  <c r="I496" i="34"/>
  <c r="I497" i="34"/>
  <c r="I501" i="34"/>
  <c r="I498" i="34"/>
  <c r="I499" i="34"/>
  <c r="I376" i="34"/>
  <c r="K239" i="34"/>
  <c r="I301" i="34"/>
  <c r="I269" i="34"/>
  <c r="I238" i="34"/>
  <c r="I467" i="34"/>
  <c r="I363" i="34"/>
  <c r="K315" i="34"/>
  <c r="K351" i="34"/>
  <c r="K349" i="34"/>
  <c r="I270" i="34"/>
  <c r="I239" i="34"/>
  <c r="K311" i="34"/>
  <c r="I314" i="34"/>
  <c r="I298" i="34"/>
  <c r="K317" i="34"/>
  <c r="K314" i="34"/>
  <c r="I251" i="34"/>
  <c r="I294" i="34"/>
  <c r="I359" i="34"/>
  <c r="I630" i="34"/>
  <c r="I632" i="34"/>
  <c r="I600" i="34"/>
  <c r="I602" i="34"/>
  <c r="I283" i="34"/>
  <c r="I614" i="34"/>
  <c r="I620" i="34"/>
  <c r="I644" i="34"/>
  <c r="I670" i="34"/>
  <c r="I380" i="34"/>
  <c r="I629" i="34"/>
  <c r="I631" i="34"/>
  <c r="I633" i="34"/>
  <c r="I634" i="34"/>
  <c r="I598" i="34"/>
  <c r="I601" i="34"/>
  <c r="I606" i="34"/>
  <c r="I613" i="34"/>
  <c r="I619" i="34"/>
  <c r="I621" i="34"/>
  <c r="I642" i="34"/>
  <c r="I645" i="34"/>
  <c r="I652" i="34"/>
  <c r="I657" i="34"/>
  <c r="I666" i="34"/>
  <c r="I671" i="34"/>
  <c r="J389" i="34"/>
  <c r="J396" i="34"/>
  <c r="J390" i="34"/>
  <c r="J388" i="34"/>
  <c r="J445" i="34"/>
  <c r="J444" i="34"/>
  <c r="J437" i="34"/>
  <c r="J438" i="34"/>
  <c r="J441" i="34"/>
  <c r="J442" i="34"/>
  <c r="K438" i="34"/>
  <c r="K441" i="34"/>
  <c r="K442" i="34"/>
  <c r="K445" i="34"/>
  <c r="K444" i="34"/>
  <c r="K437" i="34"/>
  <c r="J421" i="34"/>
  <c r="J429" i="34"/>
  <c r="J422" i="34"/>
  <c r="J314" i="34"/>
  <c r="J310" i="34"/>
  <c r="J318" i="34"/>
  <c r="J315" i="34"/>
  <c r="J311" i="34"/>
  <c r="J316" i="34"/>
  <c r="J312" i="34"/>
  <c r="J317" i="34"/>
  <c r="J313" i="34"/>
  <c r="J349" i="34"/>
  <c r="J350" i="34"/>
  <c r="J346" i="34"/>
  <c r="J347" i="34"/>
  <c r="J351" i="34"/>
  <c r="J348" i="34"/>
  <c r="K421" i="34"/>
  <c r="K429" i="34"/>
  <c r="K422" i="34"/>
  <c r="I388" i="34"/>
  <c r="I389" i="34"/>
  <c r="I396" i="34"/>
  <c r="I390" i="34"/>
  <c r="K236" i="34"/>
  <c r="K241" i="34"/>
  <c r="K248" i="34"/>
  <c r="K252" i="34"/>
  <c r="K255" i="34"/>
  <c r="K263" i="34"/>
  <c r="K267" i="34"/>
  <c r="K284" i="34"/>
  <c r="K299" i="34"/>
  <c r="K360" i="34"/>
  <c r="K364" i="34"/>
  <c r="K377" i="34"/>
  <c r="K468" i="34"/>
  <c r="K240" i="34"/>
  <c r="K251" i="34"/>
  <c r="K266" i="34"/>
  <c r="K270" i="34"/>
  <c r="K283" i="34"/>
  <c r="K286" i="34"/>
  <c r="K294" i="34"/>
  <c r="K298" i="34"/>
  <c r="K359" i="34"/>
  <c r="K363" i="34"/>
  <c r="K367" i="34"/>
  <c r="K376" i="34"/>
  <c r="K380" i="34"/>
  <c r="K467" i="34"/>
  <c r="K238" i="34"/>
  <c r="K250" i="34"/>
  <c r="K254" i="34"/>
  <c r="K265" i="34"/>
  <c r="K269" i="34"/>
  <c r="K282" i="34"/>
  <c r="K297" i="34"/>
  <c r="K301" i="34"/>
  <c r="K362" i="34"/>
  <c r="K366" i="34"/>
  <c r="K379" i="34"/>
  <c r="K472" i="34"/>
  <c r="K296" i="34"/>
  <c r="K469" i="34"/>
  <c r="K630" i="34"/>
  <c r="K600" i="34"/>
  <c r="K614" i="34"/>
  <c r="K644" i="34"/>
  <c r="K670" i="34"/>
  <c r="K365" i="34"/>
  <c r="K629" i="34"/>
  <c r="K633" i="34"/>
  <c r="K634" i="34"/>
  <c r="K598" i="34"/>
  <c r="K606" i="34"/>
  <c r="K613" i="34"/>
  <c r="K621" i="34"/>
  <c r="K642" i="34"/>
  <c r="K645" i="34"/>
  <c r="K652" i="34"/>
  <c r="K657" i="34"/>
  <c r="K666" i="34"/>
  <c r="K671" i="34"/>
  <c r="K237" i="34"/>
  <c r="K253" i="34"/>
  <c r="K268" i="34"/>
  <c r="K285" i="34"/>
  <c r="K361" i="34"/>
  <c r="K632" i="34"/>
  <c r="K602" i="34"/>
  <c r="K620" i="34"/>
  <c r="K249" i="34"/>
  <c r="K264" i="34"/>
  <c r="K281" i="34"/>
  <c r="K300" i="34"/>
  <c r="K378" i="34"/>
  <c r="K631" i="34"/>
  <c r="K601" i="34"/>
  <c r="K619" i="34"/>
  <c r="J459" i="34" l="1"/>
  <c r="I459" i="34"/>
  <c r="K459" i="34"/>
  <c r="J368" i="34"/>
  <c r="J473" i="34"/>
  <c r="J607" i="34"/>
  <c r="J242" i="34"/>
  <c r="I532" i="34"/>
  <c r="J256" i="34"/>
  <c r="J302" i="34"/>
  <c r="J287" i="34"/>
  <c r="I563" i="34"/>
  <c r="K397" i="34"/>
  <c r="J381" i="34"/>
  <c r="J563" i="34"/>
  <c r="K563" i="34"/>
  <c r="J646" i="34"/>
  <c r="J622" i="34"/>
  <c r="J658" i="34"/>
  <c r="J635" i="34"/>
  <c r="J271" i="34"/>
  <c r="J672" i="34"/>
  <c r="I487" i="34"/>
  <c r="J487" i="34"/>
  <c r="K487" i="34"/>
  <c r="K413" i="34"/>
  <c r="I413" i="34"/>
  <c r="I335" i="34"/>
  <c r="J413" i="34"/>
  <c r="K335" i="34"/>
  <c r="J335" i="34"/>
  <c r="I589" i="34"/>
  <c r="I516" i="34"/>
  <c r="I381" i="34"/>
  <c r="I287" i="34"/>
  <c r="J532" i="34"/>
  <c r="I256" i="34"/>
  <c r="I446" i="34"/>
  <c r="I473" i="34"/>
  <c r="K589" i="34"/>
  <c r="J577" i="34"/>
  <c r="J589" i="34"/>
  <c r="I319" i="34"/>
  <c r="I242" i="34"/>
  <c r="K548" i="34"/>
  <c r="J548" i="34"/>
  <c r="I548" i="34"/>
  <c r="I368" i="34"/>
  <c r="I430" i="34"/>
  <c r="K352" i="34"/>
  <c r="I352" i="34"/>
  <c r="I271" i="34"/>
  <c r="J516" i="34"/>
  <c r="J502" i="34"/>
  <c r="I302" i="34"/>
  <c r="I502" i="34"/>
  <c r="K502" i="34"/>
  <c r="I646" i="34"/>
  <c r="I672" i="34"/>
  <c r="I622" i="34"/>
  <c r="I577" i="34"/>
  <c r="I658" i="34"/>
  <c r="I607" i="34"/>
  <c r="I635" i="34"/>
  <c r="K446" i="34"/>
  <c r="J319" i="34"/>
  <c r="I397" i="34"/>
  <c r="K430" i="34"/>
  <c r="J397" i="34"/>
  <c r="J430" i="34"/>
  <c r="J352" i="34"/>
  <c r="J446" i="34"/>
  <c r="K532" i="34"/>
  <c r="K271" i="34"/>
  <c r="K635" i="34"/>
  <c r="K672" i="34"/>
  <c r="K646" i="34"/>
  <c r="K368" i="34"/>
  <c r="K287" i="34"/>
  <c r="K242" i="34"/>
  <c r="K607" i="34"/>
  <c r="K577" i="34"/>
  <c r="K473" i="34"/>
  <c r="K381" i="34"/>
  <c r="K302" i="34"/>
  <c r="K658" i="34"/>
  <c r="K622" i="34"/>
  <c r="K516" i="34"/>
  <c r="K319" i="34"/>
  <c r="K256" i="34"/>
  <c r="R146" i="33" l="1"/>
  <c r="R145" i="33"/>
  <c r="R144" i="33"/>
  <c r="R143" i="33"/>
  <c r="R142" i="33"/>
  <c r="R134" i="33"/>
  <c r="R133" i="33"/>
  <c r="R132" i="33"/>
  <c r="R131" i="33"/>
  <c r="R130" i="33"/>
  <c r="R122" i="33"/>
  <c r="R121" i="33"/>
  <c r="R120" i="33"/>
  <c r="R119" i="33"/>
  <c r="R118" i="33"/>
  <c r="R70" i="33"/>
  <c r="D75" i="33" s="1"/>
  <c r="P75" i="33" s="1"/>
  <c r="R69" i="33"/>
  <c r="D74" i="33" s="1"/>
  <c r="R68" i="33"/>
  <c r="D73" i="33" s="1"/>
  <c r="J73" i="33" s="1"/>
  <c r="R67" i="33"/>
  <c r="D72" i="33" s="1"/>
  <c r="R66" i="33"/>
  <c r="D71" i="33" s="1"/>
  <c r="R58" i="33"/>
  <c r="D63" i="33" s="1"/>
  <c r="N63" i="33" s="1"/>
  <c r="R57" i="33"/>
  <c r="D62" i="33" s="1"/>
  <c r="R56" i="33"/>
  <c r="D61" i="33" s="1"/>
  <c r="N61" i="33" s="1"/>
  <c r="R55" i="33"/>
  <c r="D60" i="33" s="1"/>
  <c r="O60" i="33" s="1"/>
  <c r="R54" i="33"/>
  <c r="D59" i="33" s="1"/>
  <c r="L59" i="33" s="1"/>
  <c r="R46" i="33"/>
  <c r="D51" i="33" s="1"/>
  <c r="N51" i="33" s="1"/>
  <c r="R45" i="33"/>
  <c r="D50" i="33" s="1"/>
  <c r="Q50" i="33" s="1"/>
  <c r="R44" i="33"/>
  <c r="D49" i="33" s="1"/>
  <c r="R43" i="33"/>
  <c r="D48" i="33" s="1"/>
  <c r="D124" i="33" s="1"/>
  <c r="P124" i="33" s="1"/>
  <c r="R42" i="33"/>
  <c r="D47" i="33" s="1"/>
  <c r="M47" i="33" s="1"/>
  <c r="R32" i="33"/>
  <c r="D37" i="33" s="1"/>
  <c r="R31" i="33"/>
  <c r="D36" i="33" s="1"/>
  <c r="R30" i="33"/>
  <c r="D35" i="33" s="1"/>
  <c r="R29" i="33"/>
  <c r="D34" i="33" s="1"/>
  <c r="R28" i="33"/>
  <c r="D33" i="33" s="1"/>
  <c r="R20" i="33"/>
  <c r="D25" i="33" s="1"/>
  <c r="R19" i="33"/>
  <c r="D24" i="33" s="1"/>
  <c r="R18" i="33"/>
  <c r="D23" i="33" s="1"/>
  <c r="R17" i="33"/>
  <c r="D22" i="33" s="1"/>
  <c r="I22" i="33" s="1"/>
  <c r="R16" i="33"/>
  <c r="D21" i="33" s="1"/>
  <c r="R8" i="33"/>
  <c r="D13" i="33" s="1"/>
  <c r="J13" i="33" s="1"/>
  <c r="R7" i="33"/>
  <c r="D12" i="33" s="1"/>
  <c r="N12" i="33" s="1"/>
  <c r="R6" i="33"/>
  <c r="D11" i="33" s="1"/>
  <c r="R5" i="33"/>
  <c r="D10" i="33" s="1"/>
  <c r="R4" i="33"/>
  <c r="D9" i="33" s="1"/>
  <c r="N9" i="33" s="1"/>
  <c r="G102" i="27"/>
  <c r="J89" i="27" s="1"/>
  <c r="F102" i="27"/>
  <c r="I89" i="27" s="1"/>
  <c r="E102" i="27"/>
  <c r="H89" i="27" s="1"/>
  <c r="F36" i="33" l="1"/>
  <c r="N36" i="33"/>
  <c r="G36" i="33"/>
  <c r="O36" i="33"/>
  <c r="H36" i="33"/>
  <c r="P36" i="33"/>
  <c r="I36" i="33"/>
  <c r="Q36" i="33"/>
  <c r="J36" i="33"/>
  <c r="K36" i="33"/>
  <c r="L36" i="33"/>
  <c r="E36" i="33"/>
  <c r="M36" i="33"/>
  <c r="I37" i="33"/>
  <c r="Q37" i="33"/>
  <c r="J37" i="33"/>
  <c r="K37" i="33"/>
  <c r="L37" i="33"/>
  <c r="E37" i="33"/>
  <c r="M37" i="33"/>
  <c r="F37" i="33"/>
  <c r="N37" i="33"/>
  <c r="G37" i="33"/>
  <c r="O37" i="33"/>
  <c r="H37" i="33"/>
  <c r="P37" i="33"/>
  <c r="E33" i="33"/>
  <c r="M33" i="33"/>
  <c r="F33" i="33"/>
  <c r="N33" i="33"/>
  <c r="G33" i="33"/>
  <c r="O33" i="33"/>
  <c r="H33" i="33"/>
  <c r="P33" i="33"/>
  <c r="I33" i="33"/>
  <c r="Q33" i="33"/>
  <c r="J33" i="33"/>
  <c r="K33" i="33"/>
  <c r="L33" i="33"/>
  <c r="H34" i="33"/>
  <c r="P34" i="33"/>
  <c r="I34" i="33"/>
  <c r="Q34" i="33"/>
  <c r="J34" i="33"/>
  <c r="K34" i="33"/>
  <c r="L34" i="33"/>
  <c r="E34" i="33"/>
  <c r="M34" i="33"/>
  <c r="F34" i="33"/>
  <c r="N34" i="33"/>
  <c r="G34" i="33"/>
  <c r="O34" i="33"/>
  <c r="K35" i="33"/>
  <c r="L35" i="33"/>
  <c r="E35" i="33"/>
  <c r="M35" i="33"/>
  <c r="F35" i="33"/>
  <c r="N35" i="33"/>
  <c r="G35" i="33"/>
  <c r="O35" i="33"/>
  <c r="H35" i="33"/>
  <c r="P35" i="33"/>
  <c r="I35" i="33"/>
  <c r="Q35" i="33"/>
  <c r="J35" i="33"/>
  <c r="M24" i="33"/>
  <c r="H24" i="33"/>
  <c r="F24" i="33"/>
  <c r="N24" i="33"/>
  <c r="I74" i="33"/>
  <c r="P74" i="33"/>
  <c r="K74" i="33"/>
  <c r="L72" i="33"/>
  <c r="M72" i="33"/>
  <c r="P21" i="33"/>
  <c r="I21" i="33"/>
  <c r="K13" i="33"/>
  <c r="J48" i="33"/>
  <c r="L50" i="33"/>
  <c r="P59" i="33"/>
  <c r="K60" i="33"/>
  <c r="F63" i="33"/>
  <c r="Q63" i="33"/>
  <c r="E13" i="33"/>
  <c r="O13" i="33"/>
  <c r="N48" i="33"/>
  <c r="G51" i="33"/>
  <c r="E59" i="33"/>
  <c r="Q59" i="33"/>
  <c r="M60" i="33"/>
  <c r="J63" i="33"/>
  <c r="F13" i="33"/>
  <c r="Q13" i="33"/>
  <c r="F59" i="33"/>
  <c r="F60" i="33"/>
  <c r="Q60" i="33"/>
  <c r="K63" i="33"/>
  <c r="J75" i="33"/>
  <c r="H50" i="33"/>
  <c r="G60" i="33"/>
  <c r="E63" i="33"/>
  <c r="O63" i="33"/>
  <c r="O10" i="33"/>
  <c r="K10" i="33"/>
  <c r="G10" i="33"/>
  <c r="N10" i="33"/>
  <c r="J10" i="33"/>
  <c r="Q10" i="33"/>
  <c r="M10" i="33"/>
  <c r="P10" i="33"/>
  <c r="L10" i="33"/>
  <c r="H10" i="33"/>
  <c r="F10" i="33"/>
  <c r="I10" i="33"/>
  <c r="E10" i="33"/>
  <c r="Q23" i="33"/>
  <c r="M23" i="33"/>
  <c r="I23" i="33"/>
  <c r="E23" i="33"/>
  <c r="N23" i="33"/>
  <c r="H23" i="33"/>
  <c r="K23" i="33"/>
  <c r="J23" i="33"/>
  <c r="O23" i="33"/>
  <c r="G23" i="33"/>
  <c r="L23" i="33"/>
  <c r="F23" i="33"/>
  <c r="P23" i="33"/>
  <c r="Q11" i="33"/>
  <c r="M11" i="33"/>
  <c r="I11" i="33"/>
  <c r="E11" i="33"/>
  <c r="O11" i="33"/>
  <c r="J11" i="33"/>
  <c r="H11" i="33"/>
  <c r="L11" i="33"/>
  <c r="P11" i="33"/>
  <c r="K11" i="33"/>
  <c r="F11" i="33"/>
  <c r="N11" i="33"/>
  <c r="G11" i="33"/>
  <c r="D125" i="33"/>
  <c r="Q49" i="33"/>
  <c r="M49" i="33"/>
  <c r="I49" i="33"/>
  <c r="E49" i="33"/>
  <c r="L49" i="33"/>
  <c r="G49" i="33"/>
  <c r="N49" i="33"/>
  <c r="H49" i="33"/>
  <c r="K49" i="33"/>
  <c r="J49" i="33"/>
  <c r="P49" i="33"/>
  <c r="O49" i="33"/>
  <c r="F49" i="33"/>
  <c r="O62" i="33"/>
  <c r="K62" i="33"/>
  <c r="G62" i="33"/>
  <c r="Q62" i="33"/>
  <c r="L62" i="33"/>
  <c r="F62" i="33"/>
  <c r="M62" i="33"/>
  <c r="H62" i="33"/>
  <c r="D138" i="33"/>
  <c r="N62" i="33"/>
  <c r="J62" i="33"/>
  <c r="I62" i="33"/>
  <c r="P62" i="33"/>
  <c r="E62" i="33"/>
  <c r="I12" i="33"/>
  <c r="P25" i="33"/>
  <c r="L25" i="33"/>
  <c r="H25" i="33"/>
  <c r="O25" i="33"/>
  <c r="J25" i="33"/>
  <c r="E25" i="33"/>
  <c r="Q25" i="33"/>
  <c r="K25" i="33"/>
  <c r="F25" i="33"/>
  <c r="O22" i="33"/>
  <c r="G25" i="33"/>
  <c r="N47" i="33"/>
  <c r="D147" i="33"/>
  <c r="O71" i="33"/>
  <c r="K71" i="33"/>
  <c r="G71" i="33"/>
  <c r="P71" i="33"/>
  <c r="J71" i="33"/>
  <c r="E71" i="33"/>
  <c r="Q71" i="33"/>
  <c r="L71" i="33"/>
  <c r="F71" i="33"/>
  <c r="E9" i="33"/>
  <c r="M9" i="33"/>
  <c r="E12" i="33"/>
  <c r="P12" i="33"/>
  <c r="O21" i="33"/>
  <c r="K21" i="33"/>
  <c r="G21" i="33"/>
  <c r="Q21" i="33"/>
  <c r="L21" i="33"/>
  <c r="F21" i="33"/>
  <c r="Q22" i="33"/>
  <c r="I25" i="33"/>
  <c r="H71" i="33"/>
  <c r="O124" i="33"/>
  <c r="K124" i="33"/>
  <c r="G124" i="33"/>
  <c r="M124" i="33"/>
  <c r="H124" i="33"/>
  <c r="L124" i="33"/>
  <c r="E124" i="33"/>
  <c r="N124" i="33"/>
  <c r="F124" i="33"/>
  <c r="P13" i="33"/>
  <c r="L13" i="33"/>
  <c r="H13" i="33"/>
  <c r="G9" i="33"/>
  <c r="K9" i="33"/>
  <c r="O9" i="33"/>
  <c r="H12" i="33"/>
  <c r="M12" i="33"/>
  <c r="I13" i="33"/>
  <c r="N13" i="33"/>
  <c r="H21" i="33"/>
  <c r="N21" i="33"/>
  <c r="F22" i="33"/>
  <c r="N22" i="33"/>
  <c r="O24" i="33"/>
  <c r="K24" i="33"/>
  <c r="G24" i="33"/>
  <c r="P24" i="33"/>
  <c r="J24" i="33"/>
  <c r="E24" i="33"/>
  <c r="L24" i="33"/>
  <c r="N25" i="33"/>
  <c r="P48" i="33"/>
  <c r="L48" i="33"/>
  <c r="H48" i="33"/>
  <c r="Q48" i="33"/>
  <c r="K48" i="33"/>
  <c r="F48" i="33"/>
  <c r="M48" i="33"/>
  <c r="G48" i="33"/>
  <c r="P51" i="33"/>
  <c r="L51" i="33"/>
  <c r="H51" i="33"/>
  <c r="O51" i="33"/>
  <c r="J51" i="33"/>
  <c r="E51" i="33"/>
  <c r="Q51" i="33"/>
  <c r="K51" i="33"/>
  <c r="F51" i="33"/>
  <c r="I48" i="33"/>
  <c r="F50" i="33"/>
  <c r="M51" i="33"/>
  <c r="O75" i="33"/>
  <c r="K75" i="33"/>
  <c r="G75" i="33"/>
  <c r="D151" i="33"/>
  <c r="N75" i="33"/>
  <c r="I75" i="33"/>
  <c r="L75" i="33"/>
  <c r="E75" i="33"/>
  <c r="M75" i="33"/>
  <c r="F75" i="33"/>
  <c r="M71" i="33"/>
  <c r="H75" i="33"/>
  <c r="J124" i="33"/>
  <c r="P9" i="33"/>
  <c r="D149" i="33"/>
  <c r="P73" i="33"/>
  <c r="L73" i="33"/>
  <c r="H73" i="33"/>
  <c r="Q73" i="33"/>
  <c r="K73" i="33"/>
  <c r="F73" i="33"/>
  <c r="N73" i="33"/>
  <c r="G73" i="33"/>
  <c r="O73" i="33"/>
  <c r="I73" i="33"/>
  <c r="M73" i="33"/>
  <c r="L9" i="33"/>
  <c r="O47" i="33"/>
  <c r="K47" i="33"/>
  <c r="G47" i="33"/>
  <c r="P47" i="33"/>
  <c r="J47" i="33"/>
  <c r="E47" i="33"/>
  <c r="Q47" i="33"/>
  <c r="L47" i="33"/>
  <c r="F47" i="33"/>
  <c r="D137" i="33"/>
  <c r="Q61" i="33"/>
  <c r="M61" i="33"/>
  <c r="I61" i="33"/>
  <c r="E61" i="33"/>
  <c r="O61" i="33"/>
  <c r="J61" i="33"/>
  <c r="P61" i="33"/>
  <c r="K61" i="33"/>
  <c r="F61" i="33"/>
  <c r="G61" i="33"/>
  <c r="H47" i="33"/>
  <c r="H9" i="33"/>
  <c r="O12" i="33"/>
  <c r="K12" i="33"/>
  <c r="G12" i="33"/>
  <c r="P22" i="33"/>
  <c r="L22" i="33"/>
  <c r="H22" i="33"/>
  <c r="M22" i="33"/>
  <c r="G22" i="33"/>
  <c r="N71" i="33"/>
  <c r="I9" i="33"/>
  <c r="Q9" i="33"/>
  <c r="J12" i="33"/>
  <c r="J21" i="33"/>
  <c r="J22" i="33"/>
  <c r="H61" i="33"/>
  <c r="O72" i="33"/>
  <c r="K72" i="33"/>
  <c r="G72" i="33"/>
  <c r="D148" i="33"/>
  <c r="P72" i="33"/>
  <c r="J72" i="33"/>
  <c r="E72" i="33"/>
  <c r="N72" i="33"/>
  <c r="H72" i="33"/>
  <c r="Q72" i="33"/>
  <c r="I72" i="33"/>
  <c r="D123" i="33"/>
  <c r="Q124" i="33"/>
  <c r="F9" i="33"/>
  <c r="J9" i="33"/>
  <c r="F12" i="33"/>
  <c r="L12" i="33"/>
  <c r="Q12" i="33"/>
  <c r="G13" i="33"/>
  <c r="M13" i="33"/>
  <c r="E21" i="33"/>
  <c r="M21" i="33"/>
  <c r="E22" i="33"/>
  <c r="K22" i="33"/>
  <c r="I24" i="33"/>
  <c r="Q24" i="33"/>
  <c r="M25" i="33"/>
  <c r="D126" i="33"/>
  <c r="O50" i="33"/>
  <c r="K50" i="33"/>
  <c r="G50" i="33"/>
  <c r="N50" i="33"/>
  <c r="I50" i="33"/>
  <c r="P50" i="33"/>
  <c r="J50" i="33"/>
  <c r="E50" i="33"/>
  <c r="I47" i="33"/>
  <c r="E48" i="33"/>
  <c r="O48" i="33"/>
  <c r="M50" i="33"/>
  <c r="I51" i="33"/>
  <c r="D135" i="33"/>
  <c r="O59" i="33"/>
  <c r="K59" i="33"/>
  <c r="G59" i="33"/>
  <c r="M59" i="33"/>
  <c r="H59" i="33"/>
  <c r="N59" i="33"/>
  <c r="I59" i="33"/>
  <c r="J59" i="33"/>
  <c r="L61" i="33"/>
  <c r="I71" i="33"/>
  <c r="F72" i="33"/>
  <c r="E73" i="33"/>
  <c r="N74" i="33"/>
  <c r="J74" i="33"/>
  <c r="F74" i="33"/>
  <c r="D150" i="33"/>
  <c r="M74" i="33"/>
  <c r="H74" i="33"/>
  <c r="L74" i="33"/>
  <c r="E74" i="33"/>
  <c r="O74" i="33"/>
  <c r="G74" i="33"/>
  <c r="Q74" i="33"/>
  <c r="Q75" i="33"/>
  <c r="I124" i="33"/>
  <c r="D127" i="33"/>
  <c r="E60" i="33"/>
  <c r="J60" i="33"/>
  <c r="I63" i="33"/>
  <c r="D136" i="33"/>
  <c r="P60" i="33"/>
  <c r="L60" i="33"/>
  <c r="H60" i="33"/>
  <c r="D139" i="33"/>
  <c r="P63" i="33"/>
  <c r="L63" i="33"/>
  <c r="H63" i="33"/>
  <c r="I60" i="33"/>
  <c r="N60" i="33"/>
  <c r="G63" i="33"/>
  <c r="M63" i="33"/>
  <c r="R13" i="33" l="1"/>
  <c r="R63" i="33"/>
  <c r="R74" i="33"/>
  <c r="R37" i="33"/>
  <c r="R71" i="33"/>
  <c r="R59" i="33"/>
  <c r="R10" i="33"/>
  <c r="R60" i="33"/>
  <c r="R72" i="33"/>
  <c r="R34" i="33"/>
  <c r="P149" i="33"/>
  <c r="L149" i="33"/>
  <c r="H149" i="33"/>
  <c r="M149" i="33"/>
  <c r="G149" i="33"/>
  <c r="Q149" i="33"/>
  <c r="K149" i="33"/>
  <c r="F149" i="33"/>
  <c r="O149" i="33"/>
  <c r="J149" i="33"/>
  <c r="E149" i="33"/>
  <c r="N149" i="33"/>
  <c r="I149" i="33"/>
  <c r="R73" i="33"/>
  <c r="N135" i="33"/>
  <c r="J135" i="33"/>
  <c r="F135" i="33"/>
  <c r="M135" i="33"/>
  <c r="H135" i="33"/>
  <c r="O135" i="33"/>
  <c r="I135" i="33"/>
  <c r="K135" i="33"/>
  <c r="L135" i="33"/>
  <c r="P135" i="33"/>
  <c r="E135" i="33"/>
  <c r="Q135" i="33"/>
  <c r="G135" i="33"/>
  <c r="R50" i="33"/>
  <c r="N126" i="33"/>
  <c r="J126" i="33"/>
  <c r="F126" i="33"/>
  <c r="O126" i="33"/>
  <c r="I126" i="33"/>
  <c r="P126" i="33"/>
  <c r="K126" i="33"/>
  <c r="E126" i="33"/>
  <c r="M126" i="33"/>
  <c r="Q126" i="33"/>
  <c r="G126" i="33"/>
  <c r="L126" i="33"/>
  <c r="H126" i="33"/>
  <c r="R22" i="33"/>
  <c r="N123" i="33"/>
  <c r="J123" i="33"/>
  <c r="F123" i="33"/>
  <c r="Q123" i="33"/>
  <c r="L123" i="33"/>
  <c r="G123" i="33"/>
  <c r="M123" i="33"/>
  <c r="E123" i="33"/>
  <c r="O123" i="33"/>
  <c r="H123" i="33"/>
  <c r="I123" i="33"/>
  <c r="K123" i="33"/>
  <c r="P123" i="33"/>
  <c r="O148" i="33"/>
  <c r="K148" i="33"/>
  <c r="G148" i="33"/>
  <c r="Q148" i="33"/>
  <c r="L148" i="33"/>
  <c r="F148" i="33"/>
  <c r="P148" i="33"/>
  <c r="J148" i="33"/>
  <c r="E148" i="33"/>
  <c r="N148" i="33"/>
  <c r="I148" i="33"/>
  <c r="M148" i="33"/>
  <c r="H148" i="33"/>
  <c r="R61" i="33"/>
  <c r="P137" i="33"/>
  <c r="L137" i="33"/>
  <c r="H137" i="33"/>
  <c r="O137" i="33"/>
  <c r="J137" i="33"/>
  <c r="E137" i="33"/>
  <c r="Q137" i="33"/>
  <c r="K137" i="33"/>
  <c r="F137" i="33"/>
  <c r="M137" i="33"/>
  <c r="N137" i="33"/>
  <c r="G137" i="33"/>
  <c r="I137" i="33"/>
  <c r="R47" i="33"/>
  <c r="R25" i="33"/>
  <c r="N138" i="33"/>
  <c r="J138" i="33"/>
  <c r="F138" i="33"/>
  <c r="Q138" i="33"/>
  <c r="L138" i="33"/>
  <c r="G138" i="33"/>
  <c r="P138" i="33"/>
  <c r="K138" i="33"/>
  <c r="E138" i="33"/>
  <c r="M138" i="33"/>
  <c r="H138" i="33"/>
  <c r="O138" i="33"/>
  <c r="I138" i="33"/>
  <c r="R11" i="33"/>
  <c r="N150" i="33"/>
  <c r="J150" i="33"/>
  <c r="F150" i="33"/>
  <c r="O150" i="33"/>
  <c r="I150" i="33"/>
  <c r="M150" i="33"/>
  <c r="H150" i="33"/>
  <c r="Q150" i="33"/>
  <c r="L150" i="33"/>
  <c r="G150" i="33"/>
  <c r="P150" i="33"/>
  <c r="K150" i="33"/>
  <c r="E150" i="33"/>
  <c r="R51" i="33"/>
  <c r="R124" i="33"/>
  <c r="R9" i="33"/>
  <c r="O139" i="33"/>
  <c r="K139" i="33"/>
  <c r="G139" i="33"/>
  <c r="M139" i="33"/>
  <c r="H139" i="33"/>
  <c r="Q139" i="33"/>
  <c r="L139" i="33"/>
  <c r="F139" i="33"/>
  <c r="P139" i="33"/>
  <c r="N139" i="33"/>
  <c r="I139" i="33"/>
  <c r="E139" i="33"/>
  <c r="J139" i="33"/>
  <c r="R21" i="33"/>
  <c r="Q151" i="33"/>
  <c r="O151" i="33"/>
  <c r="K151" i="33"/>
  <c r="G151" i="33"/>
  <c r="P151" i="33"/>
  <c r="J151" i="33"/>
  <c r="E151" i="33"/>
  <c r="N151" i="33"/>
  <c r="I151" i="33"/>
  <c r="M151" i="33"/>
  <c r="H151" i="33"/>
  <c r="L151" i="33"/>
  <c r="F151" i="33"/>
  <c r="R49" i="33"/>
  <c r="P125" i="33"/>
  <c r="L125" i="33"/>
  <c r="H125" i="33"/>
  <c r="M125" i="33"/>
  <c r="N125" i="33"/>
  <c r="I125" i="33"/>
  <c r="K125" i="33"/>
  <c r="E125" i="33"/>
  <c r="O125" i="33"/>
  <c r="F125" i="33"/>
  <c r="G125" i="33"/>
  <c r="Q125" i="33"/>
  <c r="J125" i="33"/>
  <c r="R36" i="33"/>
  <c r="O136" i="33"/>
  <c r="K136" i="33"/>
  <c r="G136" i="33"/>
  <c r="N136" i="33"/>
  <c r="I136" i="33"/>
  <c r="P136" i="33"/>
  <c r="J136" i="33"/>
  <c r="E136" i="33"/>
  <c r="Q136" i="33"/>
  <c r="F136" i="33"/>
  <c r="H136" i="33"/>
  <c r="M136" i="33"/>
  <c r="L136" i="33"/>
  <c r="R48" i="33"/>
  <c r="R75" i="33"/>
  <c r="R24" i="33"/>
  <c r="R35" i="33"/>
  <c r="O127" i="33"/>
  <c r="K127" i="33"/>
  <c r="G127" i="33"/>
  <c r="P127" i="33"/>
  <c r="J127" i="33"/>
  <c r="E127" i="33"/>
  <c r="Q127" i="33"/>
  <c r="L127" i="33"/>
  <c r="F127" i="33"/>
  <c r="I127" i="33"/>
  <c r="M127" i="33"/>
  <c r="N127" i="33"/>
  <c r="H127" i="33"/>
  <c r="R33" i="33"/>
  <c r="R12" i="33"/>
  <c r="N147" i="33"/>
  <c r="J147" i="33"/>
  <c r="F147" i="33"/>
  <c r="P147" i="33"/>
  <c r="K147" i="33"/>
  <c r="E147" i="33"/>
  <c r="O147" i="33"/>
  <c r="I147" i="33"/>
  <c r="M147" i="33"/>
  <c r="H147" i="33"/>
  <c r="Q147" i="33"/>
  <c r="L147" i="33"/>
  <c r="G147" i="33"/>
  <c r="R62" i="33"/>
  <c r="R23" i="33"/>
  <c r="I193" i="6"/>
  <c r="H193" i="6"/>
  <c r="G193" i="6"/>
  <c r="F193" i="6"/>
  <c r="J193" i="6"/>
  <c r="F159" i="6"/>
  <c r="F172" i="6" s="1"/>
  <c r="R151" i="33" l="1"/>
  <c r="R147" i="33"/>
  <c r="R127" i="33"/>
  <c r="R148" i="33"/>
  <c r="R126" i="33"/>
  <c r="R137" i="33"/>
  <c r="R139" i="33"/>
  <c r="R123" i="33"/>
  <c r="R149" i="33"/>
  <c r="R125" i="33"/>
  <c r="R138" i="33"/>
  <c r="R136" i="33"/>
  <c r="R150" i="33"/>
  <c r="R135" i="33"/>
  <c r="E15" i="27" l="1"/>
  <c r="F15" i="27"/>
  <c r="G15" i="27"/>
  <c r="E63" i="27"/>
  <c r="H53" i="27" s="1"/>
  <c r="F63" i="27"/>
  <c r="I53" i="27" s="1"/>
  <c r="G63" i="27"/>
  <c r="J53" i="27" s="1"/>
  <c r="E80" i="27"/>
  <c r="F80" i="27"/>
  <c r="G80" i="27"/>
  <c r="F102" i="34"/>
  <c r="G102" i="34"/>
  <c r="H102" i="34"/>
  <c r="I102" i="34"/>
  <c r="J102" i="34"/>
  <c r="J61" i="27" l="1"/>
  <c r="J57" i="27"/>
  <c r="J62" i="27"/>
  <c r="J58" i="27"/>
  <c r="J54" i="27"/>
  <c r="J59" i="27"/>
  <c r="J55" i="27"/>
  <c r="J60" i="27"/>
  <c r="J56" i="27"/>
  <c r="I60" i="27"/>
  <c r="I56" i="27"/>
  <c r="I61" i="27"/>
  <c r="I57" i="27"/>
  <c r="I62" i="27"/>
  <c r="I58" i="27"/>
  <c r="I54" i="27"/>
  <c r="I59" i="27"/>
  <c r="I55" i="27"/>
  <c r="H59" i="27"/>
  <c r="H55" i="27"/>
  <c r="H60" i="27"/>
  <c r="H56" i="27"/>
  <c r="H61" i="27"/>
  <c r="H57" i="27"/>
  <c r="H62" i="27"/>
  <c r="H58" i="27"/>
  <c r="H54" i="27"/>
  <c r="J69" i="27"/>
  <c r="J74" i="27" s="1"/>
  <c r="I69" i="27"/>
  <c r="I71" i="27" s="1"/>
  <c r="H69" i="27"/>
  <c r="H73" i="27" s="1"/>
  <c r="J6" i="27"/>
  <c r="J21" i="27"/>
  <c r="J37" i="27"/>
  <c r="I37" i="27"/>
  <c r="I6" i="27"/>
  <c r="I21" i="27"/>
  <c r="H37" i="27"/>
  <c r="H6" i="27"/>
  <c r="H21" i="27"/>
  <c r="H76" i="27" l="1"/>
  <c r="I77" i="27"/>
  <c r="I70" i="27"/>
  <c r="J75" i="27"/>
  <c r="I74" i="27"/>
  <c r="H23" i="27"/>
  <c r="H25" i="27"/>
  <c r="H27" i="27"/>
  <c r="H29" i="27"/>
  <c r="H22" i="27"/>
  <c r="H24" i="27"/>
  <c r="H26" i="27"/>
  <c r="H28" i="27"/>
  <c r="I22" i="27"/>
  <c r="I24" i="27"/>
  <c r="I26" i="27"/>
  <c r="I28" i="27"/>
  <c r="I29" i="27"/>
  <c r="I23" i="27"/>
  <c r="I27" i="27"/>
  <c r="I25" i="27"/>
  <c r="H7" i="27"/>
  <c r="H9" i="27"/>
  <c r="H8" i="27"/>
  <c r="I8" i="27"/>
  <c r="I7" i="27"/>
  <c r="I9" i="27"/>
  <c r="J9" i="27"/>
  <c r="J8" i="27"/>
  <c r="J7" i="27"/>
  <c r="H11" i="27"/>
  <c r="H13" i="27"/>
  <c r="H10" i="27"/>
  <c r="H12" i="27"/>
  <c r="I11" i="27"/>
  <c r="I13" i="27"/>
  <c r="I10" i="27"/>
  <c r="I12" i="27"/>
  <c r="J70" i="27"/>
  <c r="J78" i="27"/>
  <c r="H71" i="27"/>
  <c r="J79" i="27"/>
  <c r="H72" i="27"/>
  <c r="H79" i="27"/>
  <c r="J76" i="27"/>
  <c r="J71" i="27"/>
  <c r="I93" i="27"/>
  <c r="I99" i="27"/>
  <c r="I96" i="27"/>
  <c r="I98" i="27"/>
  <c r="I95" i="27"/>
  <c r="I92" i="27"/>
  <c r="I101" i="27"/>
  <c r="I94" i="27"/>
  <c r="I91" i="27"/>
  <c r="I97" i="27"/>
  <c r="I90" i="27"/>
  <c r="I100" i="27"/>
  <c r="I76" i="27"/>
  <c r="I78" i="27"/>
  <c r="I73" i="27"/>
  <c r="I79" i="27"/>
  <c r="I72" i="27"/>
  <c r="I75" i="27"/>
  <c r="H92" i="27"/>
  <c r="H98" i="27"/>
  <c r="H95" i="27"/>
  <c r="H101" i="27"/>
  <c r="H94" i="27"/>
  <c r="H91" i="27"/>
  <c r="H100" i="27"/>
  <c r="H97" i="27"/>
  <c r="H90" i="27"/>
  <c r="H96" i="27"/>
  <c r="H93" i="27"/>
  <c r="H99" i="27"/>
  <c r="J98" i="27"/>
  <c r="J101" i="27"/>
  <c r="J91" i="27"/>
  <c r="J94" i="27"/>
  <c r="J95" i="27"/>
  <c r="J99" i="27"/>
  <c r="J93" i="27"/>
  <c r="J97" i="27"/>
  <c r="J100" i="27"/>
  <c r="J90" i="27"/>
  <c r="J92" i="27"/>
  <c r="J96" i="27"/>
  <c r="H70" i="27"/>
  <c r="H74" i="27"/>
  <c r="H77" i="27"/>
  <c r="H75" i="27"/>
  <c r="H78" i="27"/>
  <c r="J73" i="27"/>
  <c r="J72" i="27"/>
  <c r="J77" i="27"/>
  <c r="J14" i="27"/>
  <c r="J44" i="27"/>
  <c r="J40" i="27"/>
  <c r="J28" i="27"/>
  <c r="J24" i="27"/>
  <c r="J12" i="27"/>
  <c r="J45" i="27"/>
  <c r="J41" i="27"/>
  <c r="J29" i="27"/>
  <c r="J25" i="27"/>
  <c r="J13" i="27"/>
  <c r="J46" i="27"/>
  <c r="J42" i="27"/>
  <c r="J38" i="27"/>
  <c r="J26" i="27"/>
  <c r="J22" i="27"/>
  <c r="J11" i="27"/>
  <c r="J43" i="27"/>
  <c r="J39" i="27"/>
  <c r="J27" i="27"/>
  <c r="J23" i="27"/>
  <c r="J10" i="27"/>
  <c r="H14" i="27"/>
  <c r="H46" i="27"/>
  <c r="H42" i="27"/>
  <c r="H38" i="27"/>
  <c r="H43" i="27"/>
  <c r="H39" i="27"/>
  <c r="H44" i="27"/>
  <c r="H40" i="27"/>
  <c r="H45" i="27"/>
  <c r="H41" i="27"/>
  <c r="I14" i="27"/>
  <c r="I43" i="27"/>
  <c r="I39" i="27"/>
  <c r="I44" i="27"/>
  <c r="I40" i="27"/>
  <c r="I45" i="27"/>
  <c r="I41" i="27"/>
  <c r="I46" i="27"/>
  <c r="I42" i="27"/>
  <c r="I38" i="27"/>
  <c r="J80" i="27" l="1"/>
  <c r="H80" i="27"/>
  <c r="I80" i="27"/>
  <c r="I47" i="27"/>
  <c r="J102" i="27"/>
  <c r="H102" i="27"/>
  <c r="I102" i="27"/>
  <c r="I15" i="27"/>
  <c r="I63" i="27"/>
  <c r="J15" i="27"/>
  <c r="I30" i="27"/>
  <c r="H30" i="27"/>
  <c r="J63" i="27"/>
  <c r="J47" i="27"/>
  <c r="H15" i="27"/>
  <c r="H47" i="27"/>
  <c r="H63" i="27"/>
  <c r="J30" i="27"/>
  <c r="F16" i="34" l="1"/>
  <c r="G16" i="34"/>
  <c r="H16" i="34"/>
  <c r="I16" i="34"/>
  <c r="J16" i="34"/>
  <c r="F33" i="34"/>
  <c r="G33" i="34"/>
  <c r="H33" i="34"/>
  <c r="I33" i="34"/>
  <c r="J33" i="34"/>
  <c r="F54" i="34"/>
  <c r="G54" i="34"/>
  <c r="H54" i="34"/>
  <c r="I54" i="34"/>
  <c r="J54" i="34"/>
  <c r="F70" i="34"/>
  <c r="G70" i="34"/>
  <c r="H70" i="34"/>
  <c r="I70" i="34"/>
  <c r="J70" i="34"/>
  <c r="F86" i="34"/>
  <c r="G86" i="34"/>
  <c r="H86" i="34"/>
  <c r="I86" i="34"/>
  <c r="J86" i="34"/>
  <c r="I114" i="34"/>
  <c r="J114" i="34"/>
  <c r="K114" i="34"/>
  <c r="L114" i="34"/>
  <c r="M114" i="34"/>
  <c r="N225" i="34" l="1"/>
  <c r="N226" i="34" s="1"/>
  <c r="M225" i="34"/>
  <c r="M226" i="34" s="1"/>
  <c r="L225" i="34"/>
  <c r="L226" i="34" s="1"/>
  <c r="O225" i="34"/>
  <c r="O228" i="34" s="1"/>
  <c r="K225" i="34"/>
  <c r="K226" i="34" s="1"/>
  <c r="M227" i="34"/>
  <c r="L227" i="34"/>
  <c r="K227" i="34"/>
  <c r="M94" i="34"/>
  <c r="M98" i="34" s="1"/>
  <c r="M216" i="34"/>
  <c r="M180" i="34"/>
  <c r="M198" i="34"/>
  <c r="M144" i="34"/>
  <c r="M162" i="34"/>
  <c r="L94" i="34"/>
  <c r="L95" i="34" s="1"/>
  <c r="L216" i="34"/>
  <c r="L198" i="34"/>
  <c r="L180" i="34"/>
  <c r="L162" i="34"/>
  <c r="L144" i="34"/>
  <c r="N94" i="34"/>
  <c r="N101" i="34" s="1"/>
  <c r="N216" i="34"/>
  <c r="N198" i="34"/>
  <c r="N180" i="34"/>
  <c r="N162" i="34"/>
  <c r="N144" i="34"/>
  <c r="O94" i="34"/>
  <c r="O97" i="34" s="1"/>
  <c r="O216" i="34"/>
  <c r="O198" i="34"/>
  <c r="O180" i="34"/>
  <c r="O162" i="34"/>
  <c r="O144" i="34"/>
  <c r="K94" i="34"/>
  <c r="K101" i="34" s="1"/>
  <c r="K216" i="34"/>
  <c r="K144" i="34"/>
  <c r="K198" i="34"/>
  <c r="K180" i="34"/>
  <c r="K162" i="34"/>
  <c r="N5" i="34"/>
  <c r="N6" i="34" s="1"/>
  <c r="M76" i="34"/>
  <c r="M41" i="34"/>
  <c r="M60" i="34"/>
  <c r="M66" i="34" s="1"/>
  <c r="K22" i="34"/>
  <c r="O22" i="34"/>
  <c r="L5" i="34"/>
  <c r="L76" i="34"/>
  <c r="L41" i="34"/>
  <c r="L60" i="34"/>
  <c r="L22" i="34"/>
  <c r="O5" i="34"/>
  <c r="O76" i="34"/>
  <c r="O41" i="34"/>
  <c r="O60" i="34"/>
  <c r="K5" i="34"/>
  <c r="K76" i="34"/>
  <c r="K41" i="34"/>
  <c r="K60" i="34"/>
  <c r="M22" i="34"/>
  <c r="N60" i="34"/>
  <c r="N76" i="34"/>
  <c r="N41" i="34"/>
  <c r="M5" i="34"/>
  <c r="N22" i="34"/>
  <c r="L98" i="34"/>
  <c r="O96" i="34"/>
  <c r="K95" i="34"/>
  <c r="L99" i="34" l="1"/>
  <c r="M97" i="34"/>
  <c r="K96" i="34"/>
  <c r="L228" i="34"/>
  <c r="L229" i="34" s="1"/>
  <c r="O98" i="34"/>
  <c r="L97" i="34"/>
  <c r="L101" i="34"/>
  <c r="K228" i="34"/>
  <c r="K229" i="34" s="1"/>
  <c r="N227" i="34"/>
  <c r="O99" i="34"/>
  <c r="O95" i="34"/>
  <c r="L100" i="34"/>
  <c r="L96" i="34"/>
  <c r="N228" i="34"/>
  <c r="O226" i="34"/>
  <c r="M100" i="34"/>
  <c r="O227" i="34"/>
  <c r="M228" i="34"/>
  <c r="M229" i="34" s="1"/>
  <c r="O101" i="34"/>
  <c r="O100" i="34"/>
  <c r="N96" i="34"/>
  <c r="N99" i="34"/>
  <c r="M96" i="34"/>
  <c r="M95" i="34"/>
  <c r="N97" i="34"/>
  <c r="K100" i="34"/>
  <c r="N100" i="34"/>
  <c r="N95" i="34"/>
  <c r="K97" i="34"/>
  <c r="K99" i="34"/>
  <c r="N98" i="34"/>
  <c r="M99" i="34"/>
  <c r="M101" i="34"/>
  <c r="K98" i="34"/>
  <c r="O218" i="34"/>
  <c r="O219" i="34"/>
  <c r="O217" i="34"/>
  <c r="L217" i="34"/>
  <c r="L219" i="34"/>
  <c r="L218" i="34"/>
  <c r="K218" i="34"/>
  <c r="K217" i="34"/>
  <c r="K219" i="34"/>
  <c r="N219" i="34"/>
  <c r="N218" i="34"/>
  <c r="N217" i="34"/>
  <c r="M219" i="34"/>
  <c r="M218" i="34"/>
  <c r="M217" i="34"/>
  <c r="K171" i="34"/>
  <c r="K167" i="34"/>
  <c r="K163" i="34"/>
  <c r="K166" i="34"/>
  <c r="K165" i="34"/>
  <c r="K164" i="34"/>
  <c r="K170" i="34"/>
  <c r="K169" i="34"/>
  <c r="K168" i="34"/>
  <c r="O186" i="34"/>
  <c r="O182" i="34"/>
  <c r="O189" i="34"/>
  <c r="O188" i="34"/>
  <c r="O187" i="34"/>
  <c r="O181" i="34"/>
  <c r="O185" i="34"/>
  <c r="O184" i="34"/>
  <c r="O183" i="34"/>
  <c r="O206" i="34"/>
  <c r="O202" i="34"/>
  <c r="O207" i="34"/>
  <c r="O199" i="34"/>
  <c r="O205" i="34"/>
  <c r="O204" i="34"/>
  <c r="O203" i="34"/>
  <c r="O201" i="34"/>
  <c r="O200" i="34"/>
  <c r="N187" i="34"/>
  <c r="N183" i="34"/>
  <c r="N186" i="34"/>
  <c r="N185" i="34"/>
  <c r="N184" i="34"/>
  <c r="N189" i="34"/>
  <c r="N188" i="34"/>
  <c r="N182" i="34"/>
  <c r="N181" i="34"/>
  <c r="N207" i="34"/>
  <c r="N203" i="34"/>
  <c r="N199" i="34"/>
  <c r="N202" i="34"/>
  <c r="N201" i="34"/>
  <c r="N200" i="34"/>
  <c r="N206" i="34"/>
  <c r="N205" i="34"/>
  <c r="N204" i="34"/>
  <c r="L189" i="34"/>
  <c r="L185" i="34"/>
  <c r="L181" i="34"/>
  <c r="L184" i="34"/>
  <c r="L183" i="34"/>
  <c r="L182" i="34"/>
  <c r="L188" i="34"/>
  <c r="L187" i="34"/>
  <c r="L186" i="34"/>
  <c r="M207" i="34"/>
  <c r="M204" i="34"/>
  <c r="M200" i="34"/>
  <c r="M199" i="34"/>
  <c r="M203" i="34"/>
  <c r="M202" i="34"/>
  <c r="M201" i="34"/>
  <c r="M206" i="34"/>
  <c r="M205" i="34"/>
  <c r="K151" i="34"/>
  <c r="K147" i="34"/>
  <c r="K150" i="34"/>
  <c r="K153" i="34"/>
  <c r="K149" i="34"/>
  <c r="K145" i="34"/>
  <c r="K152" i="34"/>
  <c r="K148" i="34"/>
  <c r="K146" i="34"/>
  <c r="K186" i="34"/>
  <c r="K182" i="34"/>
  <c r="K187" i="34"/>
  <c r="K181" i="34"/>
  <c r="K185" i="34"/>
  <c r="K184" i="34"/>
  <c r="K183" i="34"/>
  <c r="K189" i="34"/>
  <c r="K188" i="34"/>
  <c r="O146" i="34"/>
  <c r="O153" i="34"/>
  <c r="O145" i="34"/>
  <c r="O150" i="34"/>
  <c r="O152" i="34"/>
  <c r="O148" i="34"/>
  <c r="O151" i="34"/>
  <c r="O147" i="34"/>
  <c r="O149" i="34"/>
  <c r="L148" i="34"/>
  <c r="L145" i="34"/>
  <c r="L152" i="34"/>
  <c r="L151" i="34"/>
  <c r="L147" i="34"/>
  <c r="L150" i="34"/>
  <c r="L146" i="34"/>
  <c r="L153" i="34"/>
  <c r="L149" i="34"/>
  <c r="L207" i="34"/>
  <c r="L205" i="34"/>
  <c r="L201" i="34"/>
  <c r="L200" i="34"/>
  <c r="L199" i="34"/>
  <c r="L204" i="34"/>
  <c r="L203" i="34"/>
  <c r="L202" i="34"/>
  <c r="L206" i="34"/>
  <c r="M169" i="34"/>
  <c r="M165" i="34"/>
  <c r="M167" i="34"/>
  <c r="M171" i="34"/>
  <c r="M170" i="34"/>
  <c r="M164" i="34"/>
  <c r="M163" i="34"/>
  <c r="M168" i="34"/>
  <c r="M166" i="34"/>
  <c r="N168" i="34"/>
  <c r="N164" i="34"/>
  <c r="N167" i="34"/>
  <c r="N171" i="34"/>
  <c r="N169" i="34"/>
  <c r="N163" i="34"/>
  <c r="N166" i="34"/>
  <c r="N165" i="34"/>
  <c r="N170" i="34"/>
  <c r="M188" i="34"/>
  <c r="M184" i="34"/>
  <c r="M183" i="34"/>
  <c r="M182" i="34"/>
  <c r="M181" i="34"/>
  <c r="M187" i="34"/>
  <c r="M186" i="34"/>
  <c r="M185" i="34"/>
  <c r="M189" i="34"/>
  <c r="K206" i="34"/>
  <c r="K202" i="34"/>
  <c r="K207" i="34"/>
  <c r="K201" i="34"/>
  <c r="K200" i="34"/>
  <c r="K199" i="34"/>
  <c r="K205" i="34"/>
  <c r="K204" i="34"/>
  <c r="K203" i="34"/>
  <c r="O171" i="34"/>
  <c r="O167" i="34"/>
  <c r="O163" i="34"/>
  <c r="O166" i="34"/>
  <c r="O165" i="34"/>
  <c r="O164" i="34"/>
  <c r="O170" i="34"/>
  <c r="O169" i="34"/>
  <c r="O168" i="34"/>
  <c r="N150" i="34"/>
  <c r="N153" i="34"/>
  <c r="N149" i="34"/>
  <c r="N145" i="34"/>
  <c r="N152" i="34"/>
  <c r="N148" i="34"/>
  <c r="N151" i="34"/>
  <c r="N147" i="34"/>
  <c r="N146" i="34"/>
  <c r="L170" i="34"/>
  <c r="L166" i="34"/>
  <c r="L165" i="34"/>
  <c r="L164" i="34"/>
  <c r="L169" i="34"/>
  <c r="L168" i="34"/>
  <c r="L167" i="34"/>
  <c r="L171" i="34"/>
  <c r="L163" i="34"/>
  <c r="M153" i="34"/>
  <c r="M149" i="34"/>
  <c r="M152" i="34"/>
  <c r="M148" i="34"/>
  <c r="M147" i="34"/>
  <c r="M150" i="34"/>
  <c r="M146" i="34"/>
  <c r="M145" i="34"/>
  <c r="M151" i="34"/>
  <c r="O139" i="34"/>
  <c r="Q139" i="34"/>
  <c r="R139" i="34"/>
  <c r="N139" i="34"/>
  <c r="P139" i="34"/>
  <c r="M69" i="34"/>
  <c r="M67" i="34"/>
  <c r="M65" i="34"/>
  <c r="M63" i="34"/>
  <c r="M64" i="34"/>
  <c r="M62" i="34"/>
  <c r="M68" i="34"/>
  <c r="N27" i="34"/>
  <c r="N32" i="34"/>
  <c r="N12" i="34"/>
  <c r="N7" i="34"/>
  <c r="N13" i="34"/>
  <c r="N31" i="34"/>
  <c r="N10" i="34"/>
  <c r="N11" i="34"/>
  <c r="N15" i="34"/>
  <c r="N26" i="34"/>
  <c r="N14" i="34"/>
  <c r="N24" i="34"/>
  <c r="N25" i="34"/>
  <c r="N30" i="34"/>
  <c r="Q108" i="34"/>
  <c r="N23" i="34"/>
  <c r="N28" i="34"/>
  <c r="N8" i="34"/>
  <c r="N29" i="34"/>
  <c r="N9" i="34"/>
  <c r="K61" i="34"/>
  <c r="K82" i="34"/>
  <c r="K78" i="34"/>
  <c r="K85" i="34"/>
  <c r="K81" i="34"/>
  <c r="K77" i="34"/>
  <c r="K84" i="34"/>
  <c r="K80" i="34"/>
  <c r="K83" i="34"/>
  <c r="K79" i="34"/>
  <c r="N108" i="34"/>
  <c r="K32" i="34"/>
  <c r="K29" i="34"/>
  <c r="K25" i="34"/>
  <c r="K15" i="34"/>
  <c r="K12" i="34"/>
  <c r="K8" i="34"/>
  <c r="K31" i="34"/>
  <c r="K28" i="34"/>
  <c r="K24" i="34"/>
  <c r="K11" i="34"/>
  <c r="K7" i="34"/>
  <c r="K27" i="34"/>
  <c r="K23" i="34"/>
  <c r="K14" i="34"/>
  <c r="K10" i="34"/>
  <c r="K6" i="34"/>
  <c r="K30" i="34"/>
  <c r="K26" i="34"/>
  <c r="K13" i="34"/>
  <c r="K9" i="34"/>
  <c r="O108" i="34"/>
  <c r="L31" i="34"/>
  <c r="L28" i="34"/>
  <c r="L24" i="34"/>
  <c r="L11" i="34"/>
  <c r="L7" i="34"/>
  <c r="L27" i="34"/>
  <c r="L23" i="34"/>
  <c r="L14" i="34"/>
  <c r="L10" i="34"/>
  <c r="L6" i="34"/>
  <c r="L30" i="34"/>
  <c r="L26" i="34"/>
  <c r="L13" i="34"/>
  <c r="L9" i="34"/>
  <c r="L32" i="34"/>
  <c r="L29" i="34"/>
  <c r="L25" i="34"/>
  <c r="L15" i="34"/>
  <c r="L12" i="34"/>
  <c r="L8" i="34"/>
  <c r="P108" i="34"/>
  <c r="M27" i="34"/>
  <c r="M23" i="34"/>
  <c r="M14" i="34"/>
  <c r="M10" i="34"/>
  <c r="M6" i="34"/>
  <c r="M30" i="34"/>
  <c r="M26" i="34"/>
  <c r="M13" i="34"/>
  <c r="M9" i="34"/>
  <c r="M32" i="34"/>
  <c r="M29" i="34"/>
  <c r="M25" i="34"/>
  <c r="M15" i="34"/>
  <c r="M12" i="34"/>
  <c r="M8" i="34"/>
  <c r="M31" i="34"/>
  <c r="M28" i="34"/>
  <c r="M24" i="34"/>
  <c r="M11" i="34"/>
  <c r="M7" i="34"/>
  <c r="N83" i="34"/>
  <c r="N79" i="34"/>
  <c r="N61" i="34"/>
  <c r="N82" i="34"/>
  <c r="N78" i="34"/>
  <c r="N85" i="34"/>
  <c r="N81" i="34"/>
  <c r="N77" i="34"/>
  <c r="N84" i="34"/>
  <c r="N80" i="34"/>
  <c r="O61" i="34"/>
  <c r="O82" i="34"/>
  <c r="O78" i="34"/>
  <c r="O85" i="34"/>
  <c r="O81" i="34"/>
  <c r="O77" i="34"/>
  <c r="O84" i="34"/>
  <c r="O80" i="34"/>
  <c r="O83" i="34"/>
  <c r="O79" i="34"/>
  <c r="R108" i="34"/>
  <c r="O32" i="34"/>
  <c r="O29" i="34"/>
  <c r="O25" i="34"/>
  <c r="O15" i="34"/>
  <c r="O12" i="34"/>
  <c r="O8" i="34"/>
  <c r="O31" i="34"/>
  <c r="O28" i="34"/>
  <c r="O24" i="34"/>
  <c r="O11" i="34"/>
  <c r="O7" i="34"/>
  <c r="O27" i="34"/>
  <c r="O23" i="34"/>
  <c r="O14" i="34"/>
  <c r="O10" i="34"/>
  <c r="O6" i="34"/>
  <c r="O30" i="34"/>
  <c r="O26" i="34"/>
  <c r="O13" i="34"/>
  <c r="O9" i="34"/>
  <c r="M61" i="34"/>
  <c r="M84" i="34"/>
  <c r="M80" i="34"/>
  <c r="M83" i="34"/>
  <c r="M79" i="34"/>
  <c r="M82" i="34"/>
  <c r="M78" i="34"/>
  <c r="M85" i="34"/>
  <c r="M81" i="34"/>
  <c r="M77" i="34"/>
  <c r="L85" i="34"/>
  <c r="L81" i="34"/>
  <c r="L77" i="34"/>
  <c r="L84" i="34"/>
  <c r="L80" i="34"/>
  <c r="L61" i="34"/>
  <c r="L83" i="34"/>
  <c r="L79" i="34"/>
  <c r="L82" i="34"/>
  <c r="L78" i="34"/>
  <c r="M47" i="34"/>
  <c r="M44" i="34"/>
  <c r="M52" i="34"/>
  <c r="M49" i="34"/>
  <c r="M46" i="34"/>
  <c r="M43" i="34"/>
  <c r="M51" i="34"/>
  <c r="M48" i="34"/>
  <c r="M45" i="34"/>
  <c r="M53" i="34"/>
  <c r="M42" i="34"/>
  <c r="M50" i="34"/>
  <c r="O64" i="34"/>
  <c r="O68" i="34"/>
  <c r="O69" i="34"/>
  <c r="O65" i="34"/>
  <c r="O67" i="34"/>
  <c r="O63" i="34"/>
  <c r="O66" i="34"/>
  <c r="O62" i="34"/>
  <c r="N69" i="34"/>
  <c r="N65" i="34"/>
  <c r="N67" i="34"/>
  <c r="N63" i="34"/>
  <c r="N66" i="34"/>
  <c r="N68" i="34"/>
  <c r="N62" i="34"/>
  <c r="N64" i="34"/>
  <c r="O45" i="34"/>
  <c r="O53" i="34"/>
  <c r="O42" i="34"/>
  <c r="O50" i="34"/>
  <c r="O47" i="34"/>
  <c r="O44" i="34"/>
  <c r="O52" i="34"/>
  <c r="O49" i="34"/>
  <c r="O46" i="34"/>
  <c r="O43" i="34"/>
  <c r="O51" i="34"/>
  <c r="O48" i="34"/>
  <c r="L44" i="34"/>
  <c r="L52" i="34"/>
  <c r="L49" i="34"/>
  <c r="L46" i="34"/>
  <c r="L43" i="34"/>
  <c r="L51" i="34"/>
  <c r="L48" i="34"/>
  <c r="L45" i="34"/>
  <c r="L53" i="34"/>
  <c r="L42" i="34"/>
  <c r="L50" i="34"/>
  <c r="L47" i="34"/>
  <c r="L63" i="34"/>
  <c r="L67" i="34"/>
  <c r="L68" i="34"/>
  <c r="L64" i="34"/>
  <c r="L66" i="34"/>
  <c r="L62" i="34"/>
  <c r="L69" i="34"/>
  <c r="L65" i="34"/>
  <c r="K68" i="34"/>
  <c r="K64" i="34"/>
  <c r="K66" i="34"/>
  <c r="K62" i="34"/>
  <c r="K69" i="34"/>
  <c r="K65" i="34"/>
  <c r="K67" i="34"/>
  <c r="K63" i="34"/>
  <c r="K49" i="34"/>
  <c r="K46" i="34"/>
  <c r="K43" i="34"/>
  <c r="K51" i="34"/>
  <c r="K48" i="34"/>
  <c r="K45" i="34"/>
  <c r="K53" i="34"/>
  <c r="K42" i="34"/>
  <c r="K50" i="34"/>
  <c r="K47" i="34"/>
  <c r="K44" i="34"/>
  <c r="K52" i="34"/>
  <c r="N42" i="34"/>
  <c r="N50" i="34"/>
  <c r="N47" i="34"/>
  <c r="N44" i="34"/>
  <c r="N52" i="34"/>
  <c r="N49" i="34"/>
  <c r="N46" i="34"/>
  <c r="N43" i="34"/>
  <c r="N51" i="34"/>
  <c r="N48" i="34"/>
  <c r="N45" i="34"/>
  <c r="N53" i="34"/>
  <c r="N229" i="34" l="1"/>
  <c r="O229" i="34"/>
  <c r="L102" i="34"/>
  <c r="O102" i="34"/>
  <c r="M102" i="34"/>
  <c r="L220" i="34"/>
  <c r="K102" i="34"/>
  <c r="N102" i="34"/>
  <c r="O172" i="34"/>
  <c r="K220" i="34"/>
  <c r="M190" i="34"/>
  <c r="N172" i="34"/>
  <c r="N220" i="34"/>
  <c r="O154" i="34"/>
  <c r="K190" i="34"/>
  <c r="L190" i="34"/>
  <c r="N190" i="34"/>
  <c r="O190" i="34"/>
  <c r="K172" i="34"/>
  <c r="M154" i="34"/>
  <c r="L172" i="34"/>
  <c r="N154" i="34"/>
  <c r="K208" i="34"/>
  <c r="L208" i="34"/>
  <c r="L154" i="34"/>
  <c r="N208" i="34"/>
  <c r="M220" i="34"/>
  <c r="M172" i="34"/>
  <c r="K154" i="34"/>
  <c r="M208" i="34"/>
  <c r="O208" i="34"/>
  <c r="O220" i="34"/>
  <c r="N113" i="34"/>
  <c r="M70" i="34"/>
  <c r="N109" i="34"/>
  <c r="N112" i="34"/>
  <c r="N110" i="34"/>
  <c r="N111" i="34"/>
  <c r="M33" i="34"/>
  <c r="L86" i="34"/>
  <c r="K33" i="34"/>
  <c r="K86" i="34"/>
  <c r="K16" i="34"/>
  <c r="K70" i="34"/>
  <c r="O70" i="34"/>
  <c r="K54" i="34"/>
  <c r="R109" i="34"/>
  <c r="R111" i="34"/>
  <c r="R113" i="34"/>
  <c r="R110" i="34"/>
  <c r="R112" i="34"/>
  <c r="N70" i="34"/>
  <c r="M54" i="34"/>
  <c r="O86" i="34"/>
  <c r="Q111" i="34"/>
  <c r="Q113" i="34"/>
  <c r="Q110" i="34"/>
  <c r="Q112" i="34"/>
  <c r="Q109" i="34"/>
  <c r="L54" i="34"/>
  <c r="O16" i="34"/>
  <c r="M16" i="34"/>
  <c r="L16" i="34"/>
  <c r="L70" i="34"/>
  <c r="O33" i="34"/>
  <c r="N86" i="34"/>
  <c r="L33" i="34"/>
  <c r="O54" i="34"/>
  <c r="O113" i="34"/>
  <c r="O110" i="34"/>
  <c r="O112" i="34"/>
  <c r="O109" i="34"/>
  <c r="O111" i="34"/>
  <c r="N33" i="34"/>
  <c r="N54" i="34"/>
  <c r="N16" i="34"/>
  <c r="M86" i="34"/>
  <c r="P111" i="34"/>
  <c r="P113" i="34"/>
  <c r="P110" i="34"/>
  <c r="P112" i="34"/>
  <c r="P109" i="34"/>
  <c r="N114" i="34" l="1"/>
  <c r="Q114" i="34"/>
  <c r="P114" i="34"/>
  <c r="O114" i="34"/>
  <c r="R114" i="34"/>
  <c r="J159" i="6" l="1"/>
  <c r="J172" i="6" s="1"/>
  <c r="I159" i="6"/>
  <c r="I172" i="6" s="1"/>
  <c r="H159" i="6"/>
  <c r="H172" i="6" s="1"/>
  <c r="G159" i="6"/>
  <c r="G172" i="6" s="1"/>
  <c r="E571" i="26" l="1"/>
  <c r="E592" i="26"/>
  <c r="E630" i="26"/>
  <c r="E649" i="26"/>
  <c r="E668" i="26"/>
  <c r="E690" i="26"/>
  <c r="E710" i="26"/>
  <c r="E730" i="26"/>
  <c r="E750" i="26"/>
  <c r="E770" i="26"/>
  <c r="E809" i="26"/>
  <c r="J799" i="26" s="1"/>
  <c r="E828" i="26"/>
  <c r="F318" i="26"/>
  <c r="F319" i="26"/>
  <c r="F320" i="26"/>
  <c r="F321" i="26"/>
  <c r="F322" i="26"/>
  <c r="F323" i="26"/>
  <c r="F324" i="26"/>
  <c r="F325" i="26"/>
  <c r="F326" i="26"/>
  <c r="F327" i="26"/>
  <c r="F328" i="26"/>
  <c r="F329" i="26"/>
  <c r="F344" i="26"/>
  <c r="F345" i="26"/>
  <c r="F346" i="26"/>
  <c r="F347" i="26"/>
  <c r="F348" i="26"/>
  <c r="F349" i="26"/>
  <c r="F350" i="26"/>
  <c r="F351" i="26"/>
  <c r="F352" i="26"/>
  <c r="F353" i="26"/>
  <c r="F354" i="26"/>
  <c r="F355" i="26"/>
  <c r="F370" i="26"/>
  <c r="F371" i="26"/>
  <c r="F372" i="26"/>
  <c r="F373" i="26"/>
  <c r="F374" i="26"/>
  <c r="F375" i="26"/>
  <c r="F376" i="26"/>
  <c r="F377" i="26"/>
  <c r="F378" i="26"/>
  <c r="F379" i="26"/>
  <c r="F380" i="26"/>
  <c r="F381" i="26"/>
  <c r="F398" i="26"/>
  <c r="F399" i="26"/>
  <c r="F400" i="26"/>
  <c r="F401" i="26"/>
  <c r="F402" i="26"/>
  <c r="F403" i="26"/>
  <c r="F404" i="26"/>
  <c r="F405" i="26"/>
  <c r="F406" i="26"/>
  <c r="F407" i="26"/>
  <c r="F408" i="26"/>
  <c r="F409" i="26"/>
  <c r="F424" i="26"/>
  <c r="F425" i="26"/>
  <c r="F426" i="26"/>
  <c r="F427" i="26"/>
  <c r="F428" i="26"/>
  <c r="F429" i="26"/>
  <c r="F430" i="26"/>
  <c r="F431" i="26"/>
  <c r="F432" i="26"/>
  <c r="F433" i="26"/>
  <c r="F434" i="26"/>
  <c r="F435" i="26"/>
  <c r="F445" i="26"/>
  <c r="F446" i="26"/>
  <c r="F447" i="26"/>
  <c r="F448" i="26"/>
  <c r="F449" i="26"/>
  <c r="F457" i="26"/>
  <c r="F458" i="26"/>
  <c r="F459" i="26"/>
  <c r="F460" i="26"/>
  <c r="F461" i="26"/>
  <c r="F476" i="26"/>
  <c r="F477" i="26"/>
  <c r="F478" i="26"/>
  <c r="F479" i="26"/>
  <c r="F480" i="26"/>
  <c r="F481" i="26"/>
  <c r="F482" i="26"/>
  <c r="F483" i="26"/>
  <c r="F484" i="26"/>
  <c r="F485" i="26"/>
  <c r="F486" i="26"/>
  <c r="F487" i="26"/>
  <c r="F516" i="26"/>
  <c r="F517" i="26"/>
  <c r="F518" i="26"/>
  <c r="F519" i="26"/>
  <c r="F520" i="26"/>
  <c r="F521" i="26"/>
  <c r="F522" i="26"/>
  <c r="F523" i="26"/>
  <c r="F524" i="26"/>
  <c r="F525" i="26"/>
  <c r="F526" i="26"/>
  <c r="F527" i="26"/>
  <c r="J580" i="26" l="1"/>
  <c r="J560" i="26"/>
  <c r="J589" i="26" l="1"/>
  <c r="J568" i="26"/>
  <c r="J567" i="26"/>
  <c r="J590" i="26"/>
  <c r="J585" i="26"/>
  <c r="J581" i="26"/>
  <c r="J587" i="26"/>
  <c r="J591" i="26"/>
  <c r="J582" i="26"/>
  <c r="J588" i="26"/>
  <c r="J584" i="26"/>
  <c r="J583" i="26"/>
  <c r="J586" i="26"/>
  <c r="J562" i="26"/>
  <c r="J569" i="26"/>
  <c r="J565" i="26"/>
  <c r="J563" i="26"/>
  <c r="J570" i="26"/>
  <c r="J566" i="26"/>
  <c r="J564" i="26"/>
  <c r="J561" i="26"/>
  <c r="F649" i="26"/>
  <c r="G649" i="26"/>
  <c r="H649" i="26"/>
  <c r="I649" i="26"/>
  <c r="E552" i="26"/>
  <c r="F552" i="26"/>
  <c r="G552" i="26"/>
  <c r="H552" i="26"/>
  <c r="I552" i="26"/>
  <c r="E123" i="26"/>
  <c r="F123" i="26"/>
  <c r="G123" i="26"/>
  <c r="H123" i="26"/>
  <c r="I123" i="26"/>
  <c r="S251" i="6" l="1"/>
  <c r="R251" i="6"/>
  <c r="Q251" i="6"/>
  <c r="P251" i="6"/>
  <c r="O251" i="6"/>
  <c r="R123" i="6"/>
  <c r="Q123" i="6"/>
  <c r="P123" i="6"/>
  <c r="O123" i="6"/>
  <c r="E251" i="6" l="1"/>
  <c r="F251" i="6"/>
  <c r="G251" i="6"/>
  <c r="H251" i="6"/>
  <c r="I251" i="6"/>
  <c r="F206" i="6" l="1"/>
  <c r="F205" i="6"/>
  <c r="F203" i="6"/>
  <c r="F202" i="6"/>
  <c r="F201" i="6"/>
  <c r="F200" i="6"/>
  <c r="F191" i="6"/>
  <c r="D123" i="6"/>
  <c r="J366" i="6"/>
  <c r="I366" i="6"/>
  <c r="H366" i="6"/>
  <c r="G366" i="6"/>
  <c r="F366" i="6"/>
  <c r="J352" i="6"/>
  <c r="I352" i="6"/>
  <c r="H352" i="6"/>
  <c r="G352" i="6"/>
  <c r="F352" i="6"/>
  <c r="J334" i="6"/>
  <c r="I334" i="6"/>
  <c r="H334" i="6"/>
  <c r="G334" i="6"/>
  <c r="F334" i="6"/>
  <c r="J203" i="6"/>
  <c r="I203" i="6"/>
  <c r="H203" i="6"/>
  <c r="G203" i="6"/>
  <c r="J202" i="6"/>
  <c r="I202" i="6"/>
  <c r="H202" i="6"/>
  <c r="G202" i="6"/>
  <c r="J201" i="6"/>
  <c r="I201" i="6"/>
  <c r="H201" i="6"/>
  <c r="G201" i="6"/>
  <c r="J200" i="6"/>
  <c r="I200" i="6"/>
  <c r="H200" i="6"/>
  <c r="G200" i="6"/>
  <c r="J171" i="6"/>
  <c r="I171" i="6"/>
  <c r="H171" i="6"/>
  <c r="G171" i="6"/>
  <c r="F171" i="6"/>
  <c r="J169" i="6"/>
  <c r="I169" i="6"/>
  <c r="H169" i="6"/>
  <c r="G169" i="6"/>
  <c r="J168" i="6"/>
  <c r="I168" i="6"/>
  <c r="H168" i="6"/>
  <c r="G168" i="6"/>
  <c r="J167" i="6"/>
  <c r="I167" i="6"/>
  <c r="H167" i="6"/>
  <c r="G167" i="6"/>
  <c r="J166" i="6"/>
  <c r="I166" i="6"/>
  <c r="H166" i="6"/>
  <c r="G166" i="6"/>
  <c r="F169" i="6"/>
  <c r="F168" i="6"/>
  <c r="F167" i="6"/>
  <c r="F166" i="6"/>
  <c r="F204" i="6" l="1"/>
  <c r="K199" i="6" s="1"/>
  <c r="K203" i="6" s="1"/>
  <c r="H204" i="6"/>
  <c r="M199" i="6" s="1"/>
  <c r="I204" i="6"/>
  <c r="N199" i="6" s="1"/>
  <c r="J204" i="6"/>
  <c r="O199" i="6" s="1"/>
  <c r="G204" i="6"/>
  <c r="L199" i="6" s="1"/>
  <c r="K202" i="6" l="1"/>
  <c r="K201" i="6"/>
  <c r="K200" i="6"/>
  <c r="J808" i="26"/>
  <c r="J807" i="26"/>
  <c r="J806" i="26"/>
  <c r="J805" i="26"/>
  <c r="J804" i="26"/>
  <c r="J803" i="26"/>
  <c r="J802" i="26"/>
  <c r="J801" i="26"/>
  <c r="J800" i="26"/>
  <c r="K204" i="6" l="1"/>
  <c r="J261" i="6" l="1"/>
  <c r="N243" i="6"/>
  <c r="M243" i="6"/>
  <c r="L243" i="6"/>
  <c r="K243" i="6"/>
  <c r="J243" i="6"/>
  <c r="J237" i="6"/>
  <c r="I237" i="6"/>
  <c r="H237" i="6"/>
  <c r="G237" i="6"/>
  <c r="J222" i="6"/>
  <c r="I222" i="6"/>
  <c r="H222" i="6"/>
  <c r="G222" i="6"/>
  <c r="F222" i="6"/>
  <c r="O203" i="6"/>
  <c r="M201" i="6"/>
  <c r="N200" i="6"/>
  <c r="J191" i="6"/>
  <c r="O179" i="6" s="1"/>
  <c r="I191" i="6"/>
  <c r="N179" i="6" s="1"/>
  <c r="N187" i="6" s="1"/>
  <c r="H191" i="6"/>
  <c r="H205" i="6" s="1"/>
  <c r="G191" i="6"/>
  <c r="L179" i="6" s="1"/>
  <c r="L189" i="6" s="1"/>
  <c r="K179" i="6"/>
  <c r="J170" i="6"/>
  <c r="I170" i="6"/>
  <c r="N165" i="6" s="1"/>
  <c r="H170" i="6"/>
  <c r="G170" i="6"/>
  <c r="F170" i="6"/>
  <c r="J157" i="6"/>
  <c r="I157" i="6"/>
  <c r="H157" i="6"/>
  <c r="G157" i="6"/>
  <c r="F157" i="6"/>
  <c r="H123" i="6"/>
  <c r="M113" i="6" s="1"/>
  <c r="G123" i="6"/>
  <c r="L113" i="6" s="1"/>
  <c r="F123" i="6"/>
  <c r="K113" i="6" s="1"/>
  <c r="E123" i="6"/>
  <c r="J113" i="6" s="1"/>
  <c r="I113" i="6"/>
  <c r="I527" i="26"/>
  <c r="G526" i="26"/>
  <c r="H525" i="26"/>
  <c r="G524" i="26"/>
  <c r="I523" i="26"/>
  <c r="G522" i="26"/>
  <c r="H521" i="26"/>
  <c r="I520" i="26"/>
  <c r="I519" i="26"/>
  <c r="G518" i="26"/>
  <c r="H517" i="26"/>
  <c r="I516" i="26"/>
  <c r="J515" i="26"/>
  <c r="J514" i="26"/>
  <c r="J513" i="26"/>
  <c r="J512" i="26"/>
  <c r="J511" i="26"/>
  <c r="J510" i="26"/>
  <c r="J509" i="26"/>
  <c r="J508" i="26"/>
  <c r="J507" i="26"/>
  <c r="J506" i="26"/>
  <c r="J505" i="26"/>
  <c r="J504" i="26"/>
  <c r="G501" i="26"/>
  <c r="G500" i="26"/>
  <c r="H499" i="26"/>
  <c r="G498" i="26"/>
  <c r="J496" i="26"/>
  <c r="J495" i="26"/>
  <c r="J494" i="26"/>
  <c r="J493" i="26"/>
  <c r="J492" i="26"/>
  <c r="G497" i="26" s="1"/>
  <c r="G487" i="26"/>
  <c r="G486" i="26"/>
  <c r="H485" i="26"/>
  <c r="I484" i="26"/>
  <c r="G483" i="26"/>
  <c r="G482" i="26"/>
  <c r="H481" i="26"/>
  <c r="G480" i="26"/>
  <c r="G479" i="26"/>
  <c r="G478" i="26"/>
  <c r="H477" i="26"/>
  <c r="I476" i="26"/>
  <c r="J475" i="26"/>
  <c r="J474" i="26"/>
  <c r="J473" i="26"/>
  <c r="J472" i="26"/>
  <c r="J471" i="26"/>
  <c r="J470" i="26"/>
  <c r="J469" i="26"/>
  <c r="J468" i="26"/>
  <c r="J467" i="26"/>
  <c r="J466" i="26"/>
  <c r="J465" i="26"/>
  <c r="J464" i="26"/>
  <c r="G461" i="26"/>
  <c r="G460" i="26"/>
  <c r="H459" i="26"/>
  <c r="G458" i="26"/>
  <c r="G457" i="26"/>
  <c r="J456" i="26"/>
  <c r="J455" i="26"/>
  <c r="J454" i="26"/>
  <c r="J453" i="26"/>
  <c r="J452" i="26"/>
  <c r="G449" i="26"/>
  <c r="G448" i="26"/>
  <c r="H447" i="26"/>
  <c r="I446" i="26"/>
  <c r="G445" i="26"/>
  <c r="J444" i="26"/>
  <c r="J443" i="26"/>
  <c r="J442" i="26"/>
  <c r="J441" i="26"/>
  <c r="J440" i="26"/>
  <c r="J423" i="26"/>
  <c r="J422" i="26"/>
  <c r="J421" i="26"/>
  <c r="J420" i="26"/>
  <c r="J419" i="26"/>
  <c r="J418" i="26"/>
  <c r="J417" i="26"/>
  <c r="J416" i="26"/>
  <c r="J415" i="26"/>
  <c r="J414" i="26"/>
  <c r="J413" i="26"/>
  <c r="J412" i="26"/>
  <c r="J369" i="26"/>
  <c r="J368" i="26"/>
  <c r="J367" i="26"/>
  <c r="J366" i="26"/>
  <c r="J365" i="26"/>
  <c r="J364" i="26"/>
  <c r="J363" i="26"/>
  <c r="J362" i="26"/>
  <c r="J361" i="26"/>
  <c r="J360" i="26"/>
  <c r="J359" i="26"/>
  <c r="J358" i="26"/>
  <c r="J343" i="26"/>
  <c r="J342" i="26"/>
  <c r="J341" i="26"/>
  <c r="J340" i="26"/>
  <c r="J339" i="26"/>
  <c r="J338" i="26"/>
  <c r="J337" i="26"/>
  <c r="J336" i="26"/>
  <c r="J335" i="26"/>
  <c r="J334" i="26"/>
  <c r="J333" i="26"/>
  <c r="J332" i="26"/>
  <c r="J317" i="26"/>
  <c r="J316" i="26"/>
  <c r="J315" i="26"/>
  <c r="J314" i="26"/>
  <c r="J313" i="26"/>
  <c r="J312" i="26"/>
  <c r="J311" i="26"/>
  <c r="J310" i="26"/>
  <c r="J309" i="26"/>
  <c r="J308" i="26"/>
  <c r="J307" i="26"/>
  <c r="J306" i="26"/>
  <c r="K279" i="26"/>
  <c r="K278" i="26"/>
  <c r="K277" i="26"/>
  <c r="K276" i="26"/>
  <c r="K275" i="26"/>
  <c r="K274" i="26"/>
  <c r="K273" i="26"/>
  <c r="K272" i="26"/>
  <c r="K271" i="26"/>
  <c r="K270" i="26"/>
  <c r="K269" i="26"/>
  <c r="K268" i="26"/>
  <c r="K253" i="26"/>
  <c r="K252" i="26"/>
  <c r="K251" i="26"/>
  <c r="K250" i="26"/>
  <c r="K249" i="26"/>
  <c r="K248" i="26"/>
  <c r="K247" i="26"/>
  <c r="K246" i="26"/>
  <c r="K245" i="26"/>
  <c r="K244" i="26"/>
  <c r="K243" i="26"/>
  <c r="K242" i="26"/>
  <c r="K226" i="26"/>
  <c r="K225" i="26"/>
  <c r="K224" i="26"/>
  <c r="K223" i="26"/>
  <c r="K222" i="26"/>
  <c r="K221" i="26"/>
  <c r="K220" i="26"/>
  <c r="K219" i="26"/>
  <c r="K218" i="26"/>
  <c r="K217" i="26"/>
  <c r="K216" i="26"/>
  <c r="K215" i="26"/>
  <c r="K200" i="26"/>
  <c r="K199" i="26"/>
  <c r="K198" i="26"/>
  <c r="K197" i="26"/>
  <c r="K196" i="26"/>
  <c r="K195" i="26"/>
  <c r="K194" i="26"/>
  <c r="K193" i="26"/>
  <c r="K192" i="26"/>
  <c r="K191" i="26"/>
  <c r="K190" i="26"/>
  <c r="K189" i="26"/>
  <c r="K174" i="26"/>
  <c r="K173" i="26"/>
  <c r="K172" i="26"/>
  <c r="K171" i="26"/>
  <c r="K170" i="26"/>
  <c r="K169" i="26"/>
  <c r="K168" i="26"/>
  <c r="K167" i="26"/>
  <c r="K166" i="26"/>
  <c r="K165" i="26"/>
  <c r="K164" i="26"/>
  <c r="K163" i="26"/>
  <c r="I828" i="26"/>
  <c r="H828" i="26"/>
  <c r="G828" i="26"/>
  <c r="F828" i="26"/>
  <c r="I809" i="26"/>
  <c r="N799" i="26" s="1"/>
  <c r="H809" i="26"/>
  <c r="M799" i="26" s="1"/>
  <c r="G809" i="26"/>
  <c r="L799" i="26" s="1"/>
  <c r="F809" i="26"/>
  <c r="K799" i="26" s="1"/>
  <c r="J245" i="6" l="1"/>
  <c r="J247" i="6"/>
  <c r="J246" i="6"/>
  <c r="J244" i="6"/>
  <c r="J248" i="6"/>
  <c r="K244" i="6"/>
  <c r="K246" i="6"/>
  <c r="K245" i="6"/>
  <c r="K247" i="6"/>
  <c r="K248" i="6"/>
  <c r="L107" i="6"/>
  <c r="M122" i="6"/>
  <c r="M107" i="6"/>
  <c r="I122" i="6"/>
  <c r="I114" i="6"/>
  <c r="I115" i="6"/>
  <c r="I116" i="6"/>
  <c r="I117" i="6"/>
  <c r="I118" i="6"/>
  <c r="J114" i="6"/>
  <c r="J115" i="6"/>
  <c r="J116" i="6"/>
  <c r="J117" i="6"/>
  <c r="J118" i="6"/>
  <c r="K122" i="6"/>
  <c r="K114" i="6"/>
  <c r="K115" i="6"/>
  <c r="K116" i="6"/>
  <c r="K117" i="6"/>
  <c r="K118" i="6"/>
  <c r="L114" i="6"/>
  <c r="L115" i="6"/>
  <c r="L116" i="6"/>
  <c r="L117" i="6"/>
  <c r="L118" i="6"/>
  <c r="N808" i="26"/>
  <c r="N807" i="26"/>
  <c r="N806" i="26"/>
  <c r="N805" i="26"/>
  <c r="N804" i="26"/>
  <c r="N803" i="26"/>
  <c r="N802" i="26"/>
  <c r="N801" i="26"/>
  <c r="N800" i="26"/>
  <c r="K808" i="26"/>
  <c r="K807" i="26"/>
  <c r="K806" i="26"/>
  <c r="K805" i="26"/>
  <c r="K804" i="26"/>
  <c r="K803" i="26"/>
  <c r="K802" i="26"/>
  <c r="K801" i="26"/>
  <c r="K800" i="26"/>
  <c r="L803" i="26"/>
  <c r="L801" i="26"/>
  <c r="L800" i="26"/>
  <c r="L808" i="26"/>
  <c r="L807" i="26"/>
  <c r="L806" i="26"/>
  <c r="L805" i="26"/>
  <c r="L804" i="26"/>
  <c r="L802" i="26"/>
  <c r="M808" i="26"/>
  <c r="M807" i="26"/>
  <c r="M806" i="26"/>
  <c r="M805" i="26"/>
  <c r="M804" i="26"/>
  <c r="M803" i="26"/>
  <c r="M802" i="26"/>
  <c r="M801" i="26"/>
  <c r="M800" i="26"/>
  <c r="F176" i="26"/>
  <c r="F180" i="26"/>
  <c r="F184" i="26"/>
  <c r="F178" i="26"/>
  <c r="F182" i="26"/>
  <c r="F186" i="26"/>
  <c r="F175" i="26"/>
  <c r="F179" i="26"/>
  <c r="F183" i="26"/>
  <c r="F185" i="26"/>
  <c r="F181" i="26"/>
  <c r="F177" i="26"/>
  <c r="F202" i="26"/>
  <c r="G202" i="26" s="1"/>
  <c r="F206" i="26"/>
  <c r="J206" i="26" s="1"/>
  <c r="F210" i="26"/>
  <c r="J210" i="26" s="1"/>
  <c r="F204" i="26"/>
  <c r="G204" i="26" s="1"/>
  <c r="F208" i="26"/>
  <c r="G208" i="26" s="1"/>
  <c r="F212" i="26"/>
  <c r="J212" i="26" s="1"/>
  <c r="F201" i="26"/>
  <c r="F205" i="26"/>
  <c r="F209" i="26"/>
  <c r="F203" i="26"/>
  <c r="F211" i="26"/>
  <c r="F207" i="26"/>
  <c r="J207" i="26" s="1"/>
  <c r="F228" i="26"/>
  <c r="G228" i="26" s="1"/>
  <c r="F232" i="26"/>
  <c r="G232" i="26" s="1"/>
  <c r="F236" i="26"/>
  <c r="J236" i="26" s="1"/>
  <c r="F230" i="26"/>
  <c r="J230" i="26" s="1"/>
  <c r="F234" i="26"/>
  <c r="F238" i="26"/>
  <c r="J238" i="26" s="1"/>
  <c r="F227" i="26"/>
  <c r="J227" i="26" s="1"/>
  <c r="F231" i="26"/>
  <c r="F235" i="26"/>
  <c r="F229" i="26"/>
  <c r="F233" i="26"/>
  <c r="F237" i="26"/>
  <c r="F255" i="26"/>
  <c r="J255" i="26" s="1"/>
  <c r="F259" i="26"/>
  <c r="G259" i="26" s="1"/>
  <c r="F263" i="26"/>
  <c r="J263" i="26" s="1"/>
  <c r="F257" i="26"/>
  <c r="H257" i="26" s="1"/>
  <c r="F261" i="26"/>
  <c r="H261" i="26" s="1"/>
  <c r="F265" i="26"/>
  <c r="H265" i="26" s="1"/>
  <c r="F254" i="26"/>
  <c r="F258" i="26"/>
  <c r="F262" i="26"/>
  <c r="G262" i="26" s="1"/>
  <c r="F260" i="26"/>
  <c r="F264" i="26"/>
  <c r="F256" i="26"/>
  <c r="F283" i="26"/>
  <c r="H283" i="26" s="1"/>
  <c r="F287" i="26"/>
  <c r="H287" i="26" s="1"/>
  <c r="F291" i="26"/>
  <c r="H291" i="26" s="1"/>
  <c r="F280" i="26"/>
  <c r="G280" i="26" s="1"/>
  <c r="F284" i="26"/>
  <c r="F288" i="26"/>
  <c r="F285" i="26"/>
  <c r="H285" i="26" s="1"/>
  <c r="F286" i="26"/>
  <c r="F282" i="26"/>
  <c r="F290" i="26"/>
  <c r="F281" i="26"/>
  <c r="H281" i="26" s="1"/>
  <c r="F289" i="26"/>
  <c r="H289" i="26" s="1"/>
  <c r="L244" i="6"/>
  <c r="L245" i="6"/>
  <c r="L246" i="6"/>
  <c r="L247" i="6"/>
  <c r="L248" i="6"/>
  <c r="M244" i="6"/>
  <c r="M245" i="6"/>
  <c r="M246" i="6"/>
  <c r="M247" i="6"/>
  <c r="M248" i="6"/>
  <c r="I457" i="26"/>
  <c r="H498" i="26"/>
  <c r="H497" i="26"/>
  <c r="G447" i="26"/>
  <c r="H449" i="26"/>
  <c r="H457" i="26"/>
  <c r="H458" i="26"/>
  <c r="H479" i="26"/>
  <c r="H480" i="26"/>
  <c r="H487" i="26"/>
  <c r="G516" i="26"/>
  <c r="G517" i="26"/>
  <c r="G520" i="26"/>
  <c r="H524" i="26"/>
  <c r="G446" i="26"/>
  <c r="I449" i="26"/>
  <c r="I458" i="26"/>
  <c r="G476" i="26"/>
  <c r="G477" i="26"/>
  <c r="I479" i="26"/>
  <c r="I480" i="26"/>
  <c r="G484" i="26"/>
  <c r="G485" i="26"/>
  <c r="I487" i="26"/>
  <c r="I497" i="26"/>
  <c r="I498" i="26"/>
  <c r="H501" i="26"/>
  <c r="H516" i="26"/>
  <c r="H520" i="26"/>
  <c r="I524" i="26"/>
  <c r="H445" i="26"/>
  <c r="H446" i="26"/>
  <c r="H461" i="26"/>
  <c r="H476" i="26"/>
  <c r="H483" i="26"/>
  <c r="H484" i="26"/>
  <c r="I501" i="26"/>
  <c r="I445" i="26"/>
  <c r="G459" i="26"/>
  <c r="I461" i="26"/>
  <c r="G481" i="26"/>
  <c r="I483" i="26"/>
  <c r="M179" i="6"/>
  <c r="M188" i="6" s="1"/>
  <c r="L249" i="6"/>
  <c r="L250" i="6"/>
  <c r="N245" i="6"/>
  <c r="J249" i="6"/>
  <c r="N249" i="6"/>
  <c r="M250" i="6"/>
  <c r="N246" i="6"/>
  <c r="K249" i="6"/>
  <c r="J250" i="6"/>
  <c r="N250" i="6"/>
  <c r="N247" i="6"/>
  <c r="K250" i="6"/>
  <c r="N244" i="6"/>
  <c r="N248" i="6"/>
  <c r="M249" i="6"/>
  <c r="O165" i="6"/>
  <c r="O169" i="6" s="1"/>
  <c r="L165" i="6"/>
  <c r="L168" i="6" s="1"/>
  <c r="N166" i="6"/>
  <c r="N169" i="6"/>
  <c r="N168" i="6"/>
  <c r="N167" i="6"/>
  <c r="K190" i="6"/>
  <c r="K186" i="6"/>
  <c r="K182" i="6"/>
  <c r="K189" i="6"/>
  <c r="K185" i="6"/>
  <c r="K181" i="6"/>
  <c r="K188" i="6"/>
  <c r="K184" i="6"/>
  <c r="K180" i="6"/>
  <c r="K187" i="6"/>
  <c r="K183" i="6"/>
  <c r="O190" i="6"/>
  <c r="O186" i="6"/>
  <c r="O182" i="6"/>
  <c r="O189" i="6"/>
  <c r="O185" i="6"/>
  <c r="O181" i="6"/>
  <c r="O188" i="6"/>
  <c r="O184" i="6"/>
  <c r="O180" i="6"/>
  <c r="O187" i="6"/>
  <c r="O183" i="6"/>
  <c r="N180" i="6"/>
  <c r="L182" i="6"/>
  <c r="N184" i="6"/>
  <c r="L186" i="6"/>
  <c r="N188" i="6"/>
  <c r="L190" i="6"/>
  <c r="O200" i="6"/>
  <c r="N201" i="6"/>
  <c r="M202" i="6"/>
  <c r="N181" i="6"/>
  <c r="L183" i="6"/>
  <c r="N185" i="6"/>
  <c r="L187" i="6"/>
  <c r="N189" i="6"/>
  <c r="O201" i="6"/>
  <c r="N202" i="6"/>
  <c r="M203" i="6"/>
  <c r="K165" i="6"/>
  <c r="L180" i="6"/>
  <c r="N182" i="6"/>
  <c r="L184" i="6"/>
  <c r="N186" i="6"/>
  <c r="L188" i="6"/>
  <c r="N190" i="6"/>
  <c r="M200" i="6"/>
  <c r="O202" i="6"/>
  <c r="N203" i="6"/>
  <c r="L181" i="6"/>
  <c r="N183" i="6"/>
  <c r="L185" i="6"/>
  <c r="H206" i="6"/>
  <c r="M165" i="6"/>
  <c r="L122" i="6"/>
  <c r="L121" i="6"/>
  <c r="L120" i="6"/>
  <c r="L119" i="6"/>
  <c r="J122" i="6"/>
  <c r="J121" i="6"/>
  <c r="J120" i="6"/>
  <c r="J119" i="6"/>
  <c r="I119" i="6"/>
  <c r="I120" i="6"/>
  <c r="I121" i="6"/>
  <c r="K119" i="6"/>
  <c r="K120" i="6"/>
  <c r="K121" i="6"/>
  <c r="M115" i="6"/>
  <c r="M119" i="6"/>
  <c r="M116" i="6"/>
  <c r="M120" i="6"/>
  <c r="M117" i="6"/>
  <c r="M121" i="6"/>
  <c r="M114" i="6"/>
  <c r="M118" i="6"/>
  <c r="I447" i="26"/>
  <c r="H448" i="26"/>
  <c r="I459" i="26"/>
  <c r="J459" i="26" s="1"/>
  <c r="H460" i="26"/>
  <c r="I477" i="26"/>
  <c r="H478" i="26"/>
  <c r="I481" i="26"/>
  <c r="H482" i="26"/>
  <c r="I485" i="26"/>
  <c r="H486" i="26"/>
  <c r="I499" i="26"/>
  <c r="H500" i="26"/>
  <c r="I517" i="26"/>
  <c r="H518" i="26"/>
  <c r="G519" i="26"/>
  <c r="I521" i="26"/>
  <c r="H522" i="26"/>
  <c r="G523" i="26"/>
  <c r="I525" i="26"/>
  <c r="H526" i="26"/>
  <c r="G527" i="26"/>
  <c r="I448" i="26"/>
  <c r="I460" i="26"/>
  <c r="I478" i="26"/>
  <c r="I482" i="26"/>
  <c r="I486" i="26"/>
  <c r="I500" i="26"/>
  <c r="I518" i="26"/>
  <c r="H519" i="26"/>
  <c r="I522" i="26"/>
  <c r="H523" i="26"/>
  <c r="I526" i="26"/>
  <c r="H527" i="26"/>
  <c r="G499" i="26"/>
  <c r="G521" i="26"/>
  <c r="G525" i="26"/>
  <c r="I319" i="26"/>
  <c r="I379" i="26"/>
  <c r="I325" i="26"/>
  <c r="I347" i="26"/>
  <c r="I355" i="26"/>
  <c r="I377" i="26"/>
  <c r="I401" i="26"/>
  <c r="I409" i="26"/>
  <c r="I431" i="26"/>
  <c r="G435" i="26"/>
  <c r="H319" i="26"/>
  <c r="H321" i="26"/>
  <c r="H323" i="26"/>
  <c r="H327" i="26"/>
  <c r="H329" i="26"/>
  <c r="H345" i="26"/>
  <c r="H349" i="26"/>
  <c r="H351" i="26"/>
  <c r="H353" i="26"/>
  <c r="H371" i="26"/>
  <c r="H373" i="26"/>
  <c r="H375" i="26"/>
  <c r="H379" i="26"/>
  <c r="H381" i="26"/>
  <c r="H399" i="26"/>
  <c r="H403" i="26"/>
  <c r="H405" i="26"/>
  <c r="H407" i="26"/>
  <c r="H425" i="26"/>
  <c r="H427" i="26"/>
  <c r="H429" i="26"/>
  <c r="H433" i="26"/>
  <c r="H435" i="26"/>
  <c r="I321" i="26"/>
  <c r="I323" i="26"/>
  <c r="I327" i="26"/>
  <c r="I329" i="26"/>
  <c r="I345" i="26"/>
  <c r="I349" i="26"/>
  <c r="I351" i="26"/>
  <c r="I353" i="26"/>
  <c r="I371" i="26"/>
  <c r="I373" i="26"/>
  <c r="I375" i="26"/>
  <c r="I381" i="26"/>
  <c r="I399" i="26"/>
  <c r="I403" i="26"/>
  <c r="I405" i="26"/>
  <c r="I407" i="26"/>
  <c r="I425" i="26"/>
  <c r="I427" i="26"/>
  <c r="I429" i="26"/>
  <c r="I433" i="26"/>
  <c r="I435" i="26"/>
  <c r="J211" i="26"/>
  <c r="G230" i="26"/>
  <c r="I770" i="26"/>
  <c r="H770" i="26"/>
  <c r="G770" i="26"/>
  <c r="F770" i="26"/>
  <c r="I750" i="26"/>
  <c r="H750" i="26"/>
  <c r="G750" i="26"/>
  <c r="F750" i="26"/>
  <c r="I730" i="26"/>
  <c r="H730" i="26"/>
  <c r="G730" i="26"/>
  <c r="F730" i="26"/>
  <c r="I710" i="26"/>
  <c r="H710" i="26"/>
  <c r="G710" i="26"/>
  <c r="F710" i="26"/>
  <c r="I690" i="26"/>
  <c r="H690" i="26"/>
  <c r="G690" i="26"/>
  <c r="F690" i="26"/>
  <c r="I668" i="26"/>
  <c r="H668" i="26"/>
  <c r="G668" i="26"/>
  <c r="F668" i="26"/>
  <c r="I630" i="26"/>
  <c r="H630" i="26"/>
  <c r="G630" i="26"/>
  <c r="F630" i="26"/>
  <c r="I592" i="26"/>
  <c r="H592" i="26"/>
  <c r="G592" i="26"/>
  <c r="F592" i="26"/>
  <c r="I571" i="26"/>
  <c r="H571" i="26"/>
  <c r="G571" i="26"/>
  <c r="F571" i="26"/>
  <c r="J540" i="26"/>
  <c r="I540" i="26"/>
  <c r="H540" i="26"/>
  <c r="G540" i="26"/>
  <c r="F540" i="26"/>
  <c r="I157" i="26"/>
  <c r="H157" i="26"/>
  <c r="G157" i="26"/>
  <c r="F157" i="26"/>
  <c r="E157" i="26"/>
  <c r="I142" i="26"/>
  <c r="H142" i="26"/>
  <c r="G142" i="26"/>
  <c r="F142" i="26"/>
  <c r="E142" i="26"/>
  <c r="I53" i="26"/>
  <c r="H53" i="26"/>
  <c r="G53" i="26"/>
  <c r="F53" i="26"/>
  <c r="E53" i="26"/>
  <c r="I291" i="26" l="1"/>
  <c r="I262" i="26"/>
  <c r="G257" i="26"/>
  <c r="H208" i="26"/>
  <c r="G261" i="26"/>
  <c r="H262" i="26"/>
  <c r="G263" i="26"/>
  <c r="J291" i="26"/>
  <c r="G291" i="26"/>
  <c r="K107" i="6"/>
  <c r="I107" i="6"/>
  <c r="J107" i="6"/>
  <c r="H280" i="26"/>
  <c r="H107" i="26"/>
  <c r="J204" i="26"/>
  <c r="I280" i="26"/>
  <c r="J262" i="26"/>
  <c r="J481" i="26"/>
  <c r="I123" i="6"/>
  <c r="G212" i="26"/>
  <c r="J447" i="26"/>
  <c r="I238" i="26"/>
  <c r="J265" i="26"/>
  <c r="G265" i="26"/>
  <c r="J449" i="26"/>
  <c r="I212" i="26"/>
  <c r="G206" i="26"/>
  <c r="H238" i="26"/>
  <c r="J517" i="26"/>
  <c r="J485" i="26"/>
  <c r="J477" i="26"/>
  <c r="H212" i="26"/>
  <c r="G238" i="26"/>
  <c r="J497" i="26"/>
  <c r="J479" i="26"/>
  <c r="M580" i="26"/>
  <c r="M560" i="26"/>
  <c r="N580" i="26"/>
  <c r="N560" i="26"/>
  <c r="K580" i="26"/>
  <c r="K560" i="26"/>
  <c r="L560" i="26"/>
  <c r="L580" i="26"/>
  <c r="J251" i="6"/>
  <c r="M251" i="6"/>
  <c r="J501" i="26"/>
  <c r="J478" i="26"/>
  <c r="J448" i="26"/>
  <c r="J499" i="26"/>
  <c r="L251" i="6"/>
  <c r="J206" i="6"/>
  <c r="J483" i="26"/>
  <c r="J457" i="26"/>
  <c r="K251" i="6"/>
  <c r="N251" i="6"/>
  <c r="N170" i="6"/>
  <c r="L123" i="6"/>
  <c r="N204" i="6"/>
  <c r="O191" i="6"/>
  <c r="M204" i="6"/>
  <c r="N191" i="6"/>
  <c r="L191" i="6"/>
  <c r="O204" i="6"/>
  <c r="K191" i="6"/>
  <c r="J123" i="6"/>
  <c r="M123" i="6"/>
  <c r="K123" i="6"/>
  <c r="J487" i="26"/>
  <c r="J498" i="26"/>
  <c r="J522" i="26"/>
  <c r="J445" i="26"/>
  <c r="J480" i="26"/>
  <c r="J461" i="26"/>
  <c r="J458" i="26"/>
  <c r="J524" i="26"/>
  <c r="G206" i="6"/>
  <c r="G205" i="6"/>
  <c r="I206" i="6"/>
  <c r="I205" i="6"/>
  <c r="J205" i="6"/>
  <c r="J520" i="26"/>
  <c r="J526" i="26"/>
  <c r="J500" i="26"/>
  <c r="J482" i="26"/>
  <c r="J460" i="26"/>
  <c r="J484" i="26"/>
  <c r="J446" i="26"/>
  <c r="J516" i="26"/>
  <c r="J523" i="26"/>
  <c r="J518" i="26"/>
  <c r="J486" i="26"/>
  <c r="J476" i="26"/>
  <c r="M187" i="6"/>
  <c r="M184" i="6"/>
  <c r="L167" i="6"/>
  <c r="L166" i="6"/>
  <c r="M185" i="6"/>
  <c r="M186" i="6"/>
  <c r="M180" i="6"/>
  <c r="M183" i="6"/>
  <c r="M182" i="6"/>
  <c r="M181" i="6"/>
  <c r="M190" i="6"/>
  <c r="M189" i="6"/>
  <c r="O168" i="6"/>
  <c r="O167" i="6"/>
  <c r="O166" i="6"/>
  <c r="L169" i="6"/>
  <c r="K169" i="6"/>
  <c r="K168" i="6"/>
  <c r="K167" i="6"/>
  <c r="K166" i="6"/>
  <c r="L202" i="6"/>
  <c r="L201" i="6"/>
  <c r="L200" i="6"/>
  <c r="L203" i="6"/>
  <c r="M167" i="6"/>
  <c r="M166" i="6"/>
  <c r="M169" i="6"/>
  <c r="M168" i="6"/>
  <c r="J525" i="26"/>
  <c r="J521" i="26"/>
  <c r="J527" i="26"/>
  <c r="J519" i="26"/>
  <c r="G236" i="26"/>
  <c r="J287" i="26"/>
  <c r="H263" i="26"/>
  <c r="J232" i="26"/>
  <c r="H210" i="26"/>
  <c r="G255" i="26"/>
  <c r="G281" i="26"/>
  <c r="I263" i="26"/>
  <c r="H431" i="26"/>
  <c r="H409" i="26"/>
  <c r="H401" i="26"/>
  <c r="H377" i="26"/>
  <c r="H355" i="26"/>
  <c r="H347" i="26"/>
  <c r="H325" i="26"/>
  <c r="G283" i="26"/>
  <c r="I265" i="26"/>
  <c r="H259" i="26"/>
  <c r="J280" i="26"/>
  <c r="I255" i="26"/>
  <c r="G427" i="26"/>
  <c r="G405" i="26"/>
  <c r="J405" i="26" s="1"/>
  <c r="G381" i="26"/>
  <c r="G373" i="26"/>
  <c r="G351" i="26"/>
  <c r="G329" i="26"/>
  <c r="J329" i="26" s="1"/>
  <c r="G321" i="26"/>
  <c r="G429" i="26"/>
  <c r="G407" i="26"/>
  <c r="G399" i="26"/>
  <c r="J399" i="26" s="1"/>
  <c r="G375" i="26"/>
  <c r="G353" i="26"/>
  <c r="J353" i="26" s="1"/>
  <c r="G345" i="26"/>
  <c r="G323" i="26"/>
  <c r="J435" i="26"/>
  <c r="I434" i="26"/>
  <c r="H434" i="26"/>
  <c r="G434" i="26"/>
  <c r="I426" i="26"/>
  <c r="H426" i="26"/>
  <c r="G426" i="26"/>
  <c r="I404" i="26"/>
  <c r="H404" i="26"/>
  <c r="G404" i="26"/>
  <c r="I380" i="26"/>
  <c r="H380" i="26"/>
  <c r="G380" i="26"/>
  <c r="I372" i="26"/>
  <c r="H372" i="26"/>
  <c r="G372" i="26"/>
  <c r="I350" i="26"/>
  <c r="H350" i="26"/>
  <c r="G350" i="26"/>
  <c r="I328" i="26"/>
  <c r="H328" i="26"/>
  <c r="G328" i="26"/>
  <c r="I320" i="26"/>
  <c r="H320" i="26"/>
  <c r="G320" i="26"/>
  <c r="I428" i="26"/>
  <c r="H428" i="26"/>
  <c r="G428" i="26"/>
  <c r="I406" i="26"/>
  <c r="H406" i="26"/>
  <c r="G406" i="26"/>
  <c r="I398" i="26"/>
  <c r="H398" i="26"/>
  <c r="G398" i="26"/>
  <c r="I374" i="26"/>
  <c r="H374" i="26"/>
  <c r="G374" i="26"/>
  <c r="I352" i="26"/>
  <c r="H352" i="26"/>
  <c r="G352" i="26"/>
  <c r="I344" i="26"/>
  <c r="H344" i="26"/>
  <c r="G344" i="26"/>
  <c r="I322" i="26"/>
  <c r="H322" i="26"/>
  <c r="G322" i="26"/>
  <c r="G431" i="26"/>
  <c r="G409" i="26"/>
  <c r="G401" i="26"/>
  <c r="G377" i="26"/>
  <c r="G355" i="26"/>
  <c r="G347" i="26"/>
  <c r="G325" i="26"/>
  <c r="G433" i="26"/>
  <c r="G425" i="26"/>
  <c r="G403" i="26"/>
  <c r="G379" i="26"/>
  <c r="G371" i="26"/>
  <c r="G349" i="26"/>
  <c r="G327" i="26"/>
  <c r="G319" i="26"/>
  <c r="I430" i="26"/>
  <c r="H430" i="26"/>
  <c r="G430" i="26"/>
  <c r="I408" i="26"/>
  <c r="H408" i="26"/>
  <c r="G408" i="26"/>
  <c r="I400" i="26"/>
  <c r="H400" i="26"/>
  <c r="G400" i="26"/>
  <c r="I376" i="26"/>
  <c r="H376" i="26"/>
  <c r="G376" i="26"/>
  <c r="I354" i="26"/>
  <c r="H354" i="26"/>
  <c r="G354" i="26"/>
  <c r="I346" i="26"/>
  <c r="H346" i="26"/>
  <c r="G346" i="26"/>
  <c r="I324" i="26"/>
  <c r="H324" i="26"/>
  <c r="G324" i="26"/>
  <c r="I432" i="26"/>
  <c r="H432" i="26"/>
  <c r="G432" i="26"/>
  <c r="I424" i="26"/>
  <c r="H424" i="26"/>
  <c r="G424" i="26"/>
  <c r="I402" i="26"/>
  <c r="H402" i="26"/>
  <c r="G402" i="26"/>
  <c r="I378" i="26"/>
  <c r="H378" i="26"/>
  <c r="G378" i="26"/>
  <c r="I370" i="26"/>
  <c r="H370" i="26"/>
  <c r="G370" i="26"/>
  <c r="I348" i="26"/>
  <c r="H348" i="26"/>
  <c r="G348" i="26"/>
  <c r="I326" i="26"/>
  <c r="H326" i="26"/>
  <c r="G326" i="26"/>
  <c r="I318" i="26"/>
  <c r="H318" i="26"/>
  <c r="G318" i="26"/>
  <c r="H202" i="26"/>
  <c r="H255" i="26"/>
  <c r="G260" i="26"/>
  <c r="I260" i="26"/>
  <c r="H260" i="26"/>
  <c r="J260" i="26"/>
  <c r="J257" i="26"/>
  <c r="I257" i="26"/>
  <c r="I264" i="26"/>
  <c r="H264" i="26"/>
  <c r="G264" i="26"/>
  <c r="J264" i="26"/>
  <c r="J261" i="26"/>
  <c r="I261" i="26"/>
  <c r="J259" i="26"/>
  <c r="I259" i="26"/>
  <c r="I256" i="26"/>
  <c r="J256" i="26"/>
  <c r="H256" i="26"/>
  <c r="G256" i="26"/>
  <c r="I234" i="26"/>
  <c r="H234" i="26"/>
  <c r="H290" i="26"/>
  <c r="J290" i="26"/>
  <c r="I290" i="26"/>
  <c r="G290" i="26"/>
  <c r="G233" i="26"/>
  <c r="J233" i="26"/>
  <c r="I233" i="26"/>
  <c r="H233" i="26"/>
  <c r="I203" i="26"/>
  <c r="H203" i="26"/>
  <c r="G203" i="26"/>
  <c r="I285" i="26"/>
  <c r="J285" i="26"/>
  <c r="I228" i="26"/>
  <c r="H228" i="26"/>
  <c r="J284" i="26"/>
  <c r="I284" i="26"/>
  <c r="H284" i="26"/>
  <c r="G284" i="26"/>
  <c r="J235" i="26"/>
  <c r="I235" i="26"/>
  <c r="H235" i="26"/>
  <c r="G235" i="26"/>
  <c r="G205" i="26"/>
  <c r="J205" i="26"/>
  <c r="I205" i="26"/>
  <c r="H205" i="26"/>
  <c r="G234" i="26"/>
  <c r="J228" i="26"/>
  <c r="J203" i="26"/>
  <c r="I230" i="26"/>
  <c r="H230" i="26"/>
  <c r="I286" i="26"/>
  <c r="H286" i="26"/>
  <c r="G286" i="26"/>
  <c r="J286" i="26"/>
  <c r="G229" i="26"/>
  <c r="H229" i="26"/>
  <c r="J229" i="26"/>
  <c r="I229" i="26"/>
  <c r="I281" i="26"/>
  <c r="J281" i="26"/>
  <c r="I210" i="26"/>
  <c r="G210" i="26"/>
  <c r="G231" i="26"/>
  <c r="J231" i="26"/>
  <c r="I231" i="26"/>
  <c r="H231" i="26"/>
  <c r="I201" i="26"/>
  <c r="G201" i="26"/>
  <c r="J201" i="26"/>
  <c r="H201" i="26"/>
  <c r="J234" i="26"/>
  <c r="G287" i="26"/>
  <c r="I287" i="26"/>
  <c r="I208" i="26"/>
  <c r="J208" i="26"/>
  <c r="I282" i="26"/>
  <c r="G282" i="26"/>
  <c r="J282" i="26"/>
  <c r="H282" i="26"/>
  <c r="I211" i="26"/>
  <c r="G211" i="26"/>
  <c r="H211" i="26"/>
  <c r="I236" i="26"/>
  <c r="H236" i="26"/>
  <c r="I206" i="26"/>
  <c r="H206" i="26"/>
  <c r="G258" i="26"/>
  <c r="J258" i="26"/>
  <c r="I258" i="26"/>
  <c r="H258" i="26"/>
  <c r="G227" i="26"/>
  <c r="I227" i="26"/>
  <c r="H227" i="26"/>
  <c r="G285" i="26"/>
  <c r="I283" i="26"/>
  <c r="J283" i="26"/>
  <c r="I204" i="26"/>
  <c r="H204" i="26"/>
  <c r="G237" i="26"/>
  <c r="I237" i="26"/>
  <c r="H237" i="26"/>
  <c r="J237" i="26"/>
  <c r="I207" i="26"/>
  <c r="H207" i="26"/>
  <c r="G207" i="26"/>
  <c r="G289" i="26"/>
  <c r="I289" i="26"/>
  <c r="J289" i="26"/>
  <c r="I232" i="26"/>
  <c r="H232" i="26"/>
  <c r="I202" i="26"/>
  <c r="J202" i="26"/>
  <c r="H288" i="26"/>
  <c r="G288" i="26"/>
  <c r="J288" i="26"/>
  <c r="I288" i="26"/>
  <c r="I254" i="26"/>
  <c r="H254" i="26"/>
  <c r="G254" i="26"/>
  <c r="J254" i="26"/>
  <c r="J209" i="26"/>
  <c r="I209" i="26"/>
  <c r="H209" i="26"/>
  <c r="G209" i="26"/>
  <c r="I37" i="26"/>
  <c r="H37" i="26"/>
  <c r="G37" i="26"/>
  <c r="F37" i="26"/>
  <c r="E37" i="26"/>
  <c r="I25" i="26"/>
  <c r="H25" i="26"/>
  <c r="G25" i="26"/>
  <c r="F25" i="26"/>
  <c r="E25" i="26"/>
  <c r="K262" i="26" l="1"/>
  <c r="K291" i="26"/>
  <c r="K280" i="26"/>
  <c r="G107" i="26"/>
  <c r="K589" i="26"/>
  <c r="M589" i="26"/>
  <c r="L589" i="26"/>
  <c r="N589" i="26"/>
  <c r="K238" i="26"/>
  <c r="K212" i="26"/>
  <c r="N568" i="26"/>
  <c r="N567" i="26"/>
  <c r="L567" i="26"/>
  <c r="L568" i="26"/>
  <c r="K568" i="26"/>
  <c r="K567" i="26"/>
  <c r="M568" i="26"/>
  <c r="M567" i="26"/>
  <c r="K265" i="26"/>
  <c r="L587" i="26"/>
  <c r="L583" i="26"/>
  <c r="L585" i="26"/>
  <c r="L581" i="26"/>
  <c r="L588" i="26"/>
  <c r="L591" i="26"/>
  <c r="L586" i="26"/>
  <c r="L582" i="26"/>
  <c r="L590" i="26"/>
  <c r="L584" i="26"/>
  <c r="N570" i="26"/>
  <c r="N562" i="26"/>
  <c r="N564" i="26"/>
  <c r="N569" i="26"/>
  <c r="N563" i="26"/>
  <c r="N561" i="26"/>
  <c r="N566" i="26"/>
  <c r="N565" i="26"/>
  <c r="L570" i="26"/>
  <c r="L569" i="26"/>
  <c r="L566" i="26"/>
  <c r="L565" i="26"/>
  <c r="L564" i="26"/>
  <c r="L563" i="26"/>
  <c r="L561" i="26"/>
  <c r="L562" i="26"/>
  <c r="N590" i="26"/>
  <c r="N585" i="26"/>
  <c r="N581" i="26"/>
  <c r="N583" i="26"/>
  <c r="N586" i="26"/>
  <c r="N588" i="26"/>
  <c r="N584" i="26"/>
  <c r="N587" i="26"/>
  <c r="N591" i="26"/>
  <c r="N582" i="26"/>
  <c r="K570" i="26"/>
  <c r="K569" i="26"/>
  <c r="K566" i="26"/>
  <c r="K565" i="26"/>
  <c r="K564" i="26"/>
  <c r="K563" i="26"/>
  <c r="K561" i="26"/>
  <c r="K562" i="26"/>
  <c r="M562" i="26"/>
  <c r="M570" i="26"/>
  <c r="M569" i="26"/>
  <c r="M565" i="26"/>
  <c r="M563" i="26"/>
  <c r="M561" i="26"/>
  <c r="M566" i="26"/>
  <c r="M564" i="26"/>
  <c r="K588" i="26"/>
  <c r="K584" i="26"/>
  <c r="K591" i="26"/>
  <c r="K585" i="26"/>
  <c r="K587" i="26"/>
  <c r="K583" i="26"/>
  <c r="K586" i="26"/>
  <c r="K582" i="26"/>
  <c r="K590" i="26"/>
  <c r="K581" i="26"/>
  <c r="M591" i="26"/>
  <c r="M586" i="26"/>
  <c r="M582" i="26"/>
  <c r="M588" i="26"/>
  <c r="M583" i="26"/>
  <c r="M590" i="26"/>
  <c r="M585" i="26"/>
  <c r="M581" i="26"/>
  <c r="M584" i="26"/>
  <c r="M587" i="26"/>
  <c r="K208" i="26"/>
  <c r="K285" i="26"/>
  <c r="K263" i="26"/>
  <c r="M170" i="6"/>
  <c r="O170" i="6"/>
  <c r="L204" i="6"/>
  <c r="M191" i="6"/>
  <c r="K170" i="6"/>
  <c r="L170" i="6"/>
  <c r="K230" i="26"/>
  <c r="K255" i="26"/>
  <c r="K210" i="26"/>
  <c r="K261" i="26"/>
  <c r="K287" i="26"/>
  <c r="K257" i="26"/>
  <c r="J429" i="26"/>
  <c r="J381" i="26"/>
  <c r="J373" i="26"/>
  <c r="J323" i="26"/>
  <c r="J321" i="26"/>
  <c r="J320" i="26"/>
  <c r="J328" i="26"/>
  <c r="J350" i="26"/>
  <c r="J345" i="26"/>
  <c r="J375" i="26"/>
  <c r="J407" i="26"/>
  <c r="J351" i="26"/>
  <c r="J427" i="26"/>
  <c r="K236" i="26"/>
  <c r="K289" i="26"/>
  <c r="J324" i="26"/>
  <c r="J346" i="26"/>
  <c r="J354" i="26"/>
  <c r="J376" i="26"/>
  <c r="J400" i="26"/>
  <c r="J408" i="26"/>
  <c r="J430" i="26"/>
  <c r="J319" i="26"/>
  <c r="J325" i="26"/>
  <c r="J355" i="26"/>
  <c r="J401" i="26"/>
  <c r="J431" i="26"/>
  <c r="J372" i="26"/>
  <c r="J380" i="26"/>
  <c r="K228" i="26"/>
  <c r="J327" i="26"/>
  <c r="J371" i="26"/>
  <c r="J403" i="26"/>
  <c r="J433" i="26"/>
  <c r="J347" i="26"/>
  <c r="J377" i="26"/>
  <c r="J409" i="26"/>
  <c r="K206" i="26"/>
  <c r="K281" i="26"/>
  <c r="K259" i="26"/>
  <c r="K264" i="26"/>
  <c r="K260" i="26"/>
  <c r="J318" i="26"/>
  <c r="J326" i="26"/>
  <c r="J348" i="26"/>
  <c r="J370" i="26"/>
  <c r="J378" i="26"/>
  <c r="J402" i="26"/>
  <c r="J424" i="26"/>
  <c r="J432" i="26"/>
  <c r="J349" i="26"/>
  <c r="J379" i="26"/>
  <c r="J425" i="26"/>
  <c r="K232" i="26"/>
  <c r="K234" i="26"/>
  <c r="J404" i="26"/>
  <c r="J426" i="26"/>
  <c r="J434" i="26"/>
  <c r="J322" i="26"/>
  <c r="J344" i="26"/>
  <c r="J352" i="26"/>
  <c r="J374" i="26"/>
  <c r="J398" i="26"/>
  <c r="J406" i="26"/>
  <c r="J428" i="26"/>
  <c r="K207" i="26"/>
  <c r="K227" i="26"/>
  <c r="K254" i="26"/>
  <c r="K202" i="26"/>
  <c r="K237" i="26"/>
  <c r="K283" i="26"/>
  <c r="K211" i="26"/>
  <c r="K201" i="26"/>
  <c r="K256" i="26"/>
  <c r="K204" i="26"/>
  <c r="K205" i="26"/>
  <c r="K290" i="26"/>
  <c r="K282" i="26"/>
  <c r="K286" i="26"/>
  <c r="K235" i="26"/>
  <c r="K284" i="26"/>
  <c r="K203" i="26"/>
  <c r="K209" i="26"/>
  <c r="K258" i="26"/>
  <c r="K231" i="26"/>
  <c r="K229" i="26"/>
  <c r="K233" i="26"/>
  <c r="K288" i="26"/>
  <c r="J175" i="26"/>
  <c r="H175" i="26"/>
  <c r="G175" i="26"/>
  <c r="I175" i="26"/>
  <c r="J183" i="26"/>
  <c r="H183" i="26"/>
  <c r="G183" i="26"/>
  <c r="I183" i="26"/>
  <c r="J186" i="26"/>
  <c r="G186" i="26"/>
  <c r="H186" i="26"/>
  <c r="I186" i="26"/>
  <c r="J177" i="26"/>
  <c r="I177" i="26"/>
  <c r="H177" i="26"/>
  <c r="G177" i="26"/>
  <c r="J176" i="26"/>
  <c r="I176" i="26"/>
  <c r="G176" i="26"/>
  <c r="H176" i="26"/>
  <c r="H184" i="26"/>
  <c r="I184" i="26"/>
  <c r="J184" i="26"/>
  <c r="G184" i="26"/>
  <c r="H178" i="26"/>
  <c r="I178" i="26"/>
  <c r="J178" i="26"/>
  <c r="G178" i="26"/>
  <c r="J179" i="26"/>
  <c r="I179" i="26"/>
  <c r="G179" i="26"/>
  <c r="H179" i="26"/>
  <c r="J181" i="26"/>
  <c r="I181" i="26"/>
  <c r="H181" i="26"/>
  <c r="G181" i="26"/>
  <c r="J182" i="26"/>
  <c r="I182" i="26"/>
  <c r="G182" i="26"/>
  <c r="H182" i="26"/>
  <c r="G180" i="26"/>
  <c r="I180" i="26"/>
  <c r="H180" i="26"/>
  <c r="J180" i="26"/>
  <c r="J185" i="26"/>
  <c r="I185" i="26"/>
  <c r="H185" i="26"/>
  <c r="G185" i="26"/>
  <c r="J836" i="26"/>
  <c r="J820" i="26"/>
  <c r="L836" i="26"/>
  <c r="L820" i="26"/>
  <c r="M820" i="26"/>
  <c r="M836" i="26"/>
  <c r="N836" i="26"/>
  <c r="N820" i="26"/>
  <c r="K836" i="26"/>
  <c r="K820" i="26"/>
  <c r="M781" i="26"/>
  <c r="J781" i="26"/>
  <c r="N781" i="26"/>
  <c r="K781" i="26"/>
  <c r="L781" i="26"/>
  <c r="J740" i="26"/>
  <c r="J760" i="26"/>
  <c r="N740" i="26"/>
  <c r="N760" i="26"/>
  <c r="K740" i="26"/>
  <c r="K760" i="26"/>
  <c r="L740" i="26"/>
  <c r="L760" i="26"/>
  <c r="M740" i="26"/>
  <c r="M760" i="26"/>
  <c r="M700" i="26"/>
  <c r="M720" i="26"/>
  <c r="J700" i="26"/>
  <c r="J720" i="26"/>
  <c r="N700" i="26"/>
  <c r="N720" i="26"/>
  <c r="K700" i="26"/>
  <c r="K720" i="26"/>
  <c r="L700" i="26"/>
  <c r="L720" i="26"/>
  <c r="L658" i="26"/>
  <c r="L678" i="26"/>
  <c r="M658" i="26"/>
  <c r="M678" i="26"/>
  <c r="J658" i="26"/>
  <c r="J678" i="26"/>
  <c r="N658" i="26"/>
  <c r="N678" i="26"/>
  <c r="K658" i="26"/>
  <c r="K678" i="26"/>
  <c r="N618" i="26"/>
  <c r="N640" i="26"/>
  <c r="K618" i="26"/>
  <c r="K640" i="26"/>
  <c r="L618" i="26"/>
  <c r="L640" i="26"/>
  <c r="M618" i="26"/>
  <c r="M640" i="26"/>
  <c r="J618" i="26"/>
  <c r="J640" i="26"/>
  <c r="O532" i="26"/>
  <c r="N545" i="26"/>
  <c r="L532" i="26"/>
  <c r="K545" i="26"/>
  <c r="M532" i="26"/>
  <c r="L545" i="26"/>
  <c r="N532" i="26"/>
  <c r="M545" i="26"/>
  <c r="K532" i="26"/>
  <c r="J545" i="26"/>
  <c r="M150" i="26"/>
  <c r="J150" i="26"/>
  <c r="N150" i="26"/>
  <c r="K150" i="26"/>
  <c r="L150" i="26"/>
  <c r="J112" i="26"/>
  <c r="J131" i="26"/>
  <c r="N112" i="26"/>
  <c r="N131" i="26"/>
  <c r="K112" i="26"/>
  <c r="K131" i="26"/>
  <c r="L112" i="26"/>
  <c r="L131" i="26"/>
  <c r="M131" i="26"/>
  <c r="M5" i="26"/>
  <c r="M112" i="26"/>
  <c r="J5" i="26"/>
  <c r="N5" i="26"/>
  <c r="K43" i="26"/>
  <c r="K5" i="26"/>
  <c r="L43" i="26"/>
  <c r="L5" i="26"/>
  <c r="M43" i="26"/>
  <c r="M30" i="26"/>
  <c r="M59" i="26"/>
  <c r="M18" i="26"/>
  <c r="L30" i="26"/>
  <c r="J59" i="26"/>
  <c r="N59" i="26"/>
  <c r="J18" i="26"/>
  <c r="N18" i="26"/>
  <c r="K59" i="26"/>
  <c r="K18" i="26"/>
  <c r="J30" i="26"/>
  <c r="N30" i="26"/>
  <c r="L59" i="26"/>
  <c r="L18" i="26"/>
  <c r="K30" i="26"/>
  <c r="J43" i="26"/>
  <c r="N43" i="26"/>
  <c r="J50" i="26" l="1"/>
  <c r="J784" i="26"/>
  <c r="K50" i="26"/>
  <c r="K784" i="26"/>
  <c r="M50" i="26"/>
  <c r="M784" i="26"/>
  <c r="L50" i="26"/>
  <c r="L784" i="26"/>
  <c r="N50" i="26"/>
  <c r="N784" i="26"/>
  <c r="L52" i="26"/>
  <c r="L51" i="26"/>
  <c r="L298" i="26"/>
  <c r="K51" i="26"/>
  <c r="K52" i="26"/>
  <c r="K298" i="26"/>
  <c r="M52" i="26"/>
  <c r="M51" i="26"/>
  <c r="M298" i="26"/>
  <c r="N52" i="26"/>
  <c r="N51" i="26"/>
  <c r="N298" i="26"/>
  <c r="J298" i="26"/>
  <c r="J51" i="26"/>
  <c r="J52" i="26"/>
  <c r="K300" i="26"/>
  <c r="K299" i="26"/>
  <c r="K297" i="26"/>
  <c r="M297" i="26"/>
  <c r="M300" i="26"/>
  <c r="M299" i="26"/>
  <c r="L299" i="26"/>
  <c r="L297" i="26"/>
  <c r="L300" i="26"/>
  <c r="N300" i="26"/>
  <c r="N299" i="26"/>
  <c r="N297" i="26"/>
  <c r="J300" i="26"/>
  <c r="J299" i="26"/>
  <c r="J297" i="26"/>
  <c r="J63" i="26"/>
  <c r="J8" i="26"/>
  <c r="J12" i="26"/>
  <c r="J7" i="26"/>
  <c r="J9" i="26"/>
  <c r="J6" i="26"/>
  <c r="J10" i="26"/>
  <c r="J11" i="26"/>
  <c r="J73" i="26"/>
  <c r="J72" i="26"/>
  <c r="J75" i="26"/>
  <c r="J74" i="26"/>
  <c r="K72" i="26"/>
  <c r="K75" i="26"/>
  <c r="K74" i="26"/>
  <c r="K73" i="26"/>
  <c r="L75" i="26"/>
  <c r="L74" i="26"/>
  <c r="L73" i="26"/>
  <c r="L72" i="26"/>
  <c r="N73" i="26"/>
  <c r="N72" i="26"/>
  <c r="N75" i="26"/>
  <c r="N74" i="26"/>
  <c r="M74" i="26"/>
  <c r="M73" i="26"/>
  <c r="M72" i="26"/>
  <c r="M75" i="26"/>
  <c r="H85" i="26"/>
  <c r="G81" i="26"/>
  <c r="L628" i="26"/>
  <c r="N628" i="26"/>
  <c r="J628" i="26"/>
  <c r="K628" i="26"/>
  <c r="M628" i="26"/>
  <c r="N547" i="26"/>
  <c r="K547" i="26"/>
  <c r="J547" i="26"/>
  <c r="M547" i="26"/>
  <c r="L547" i="26"/>
  <c r="L121" i="26"/>
  <c r="N121" i="26"/>
  <c r="K121" i="26"/>
  <c r="J121" i="26"/>
  <c r="M121" i="26"/>
  <c r="K182" i="26"/>
  <c r="K179" i="26"/>
  <c r="K176" i="26"/>
  <c r="K183" i="26"/>
  <c r="K185" i="26"/>
  <c r="K181" i="26"/>
  <c r="K178" i="26"/>
  <c r="K184" i="26"/>
  <c r="K177" i="26"/>
  <c r="K186" i="26"/>
  <c r="K180" i="26"/>
  <c r="K175" i="26"/>
  <c r="N844" i="26"/>
  <c r="N841" i="26"/>
  <c r="N837" i="26"/>
  <c r="N823" i="26"/>
  <c r="N840" i="26"/>
  <c r="N826" i="26"/>
  <c r="N822" i="26"/>
  <c r="N843" i="26"/>
  <c r="N839" i="26"/>
  <c r="N825" i="26"/>
  <c r="N821" i="26"/>
  <c r="N842" i="26"/>
  <c r="N838" i="26"/>
  <c r="N827" i="26"/>
  <c r="N824" i="26"/>
  <c r="L843" i="26"/>
  <c r="L839" i="26"/>
  <c r="L825" i="26"/>
  <c r="L821" i="26"/>
  <c r="L842" i="26"/>
  <c r="L838" i="26"/>
  <c r="L827" i="26"/>
  <c r="L824" i="26"/>
  <c r="L844" i="26"/>
  <c r="L841" i="26"/>
  <c r="L837" i="26"/>
  <c r="L823" i="26"/>
  <c r="L840" i="26"/>
  <c r="L826" i="26"/>
  <c r="L822" i="26"/>
  <c r="K840" i="26"/>
  <c r="K826" i="26"/>
  <c r="K822" i="26"/>
  <c r="K843" i="26"/>
  <c r="K839" i="26"/>
  <c r="K825" i="26"/>
  <c r="K821" i="26"/>
  <c r="K842" i="26"/>
  <c r="K838" i="26"/>
  <c r="K827" i="26"/>
  <c r="K824" i="26"/>
  <c r="K844" i="26"/>
  <c r="K841" i="26"/>
  <c r="K837" i="26"/>
  <c r="K823" i="26"/>
  <c r="J844" i="26"/>
  <c r="J841" i="26"/>
  <c r="J823" i="26"/>
  <c r="J840" i="26"/>
  <c r="J837" i="26"/>
  <c r="J826" i="26"/>
  <c r="J822" i="26"/>
  <c r="J843" i="26"/>
  <c r="J839" i="26"/>
  <c r="J825" i="26"/>
  <c r="J821" i="26"/>
  <c r="J842" i="26"/>
  <c r="J838" i="26"/>
  <c r="J827" i="26"/>
  <c r="J824" i="26"/>
  <c r="M842" i="26"/>
  <c r="M838" i="26"/>
  <c r="M827" i="26"/>
  <c r="M824" i="26"/>
  <c r="M844" i="26"/>
  <c r="M841" i="26"/>
  <c r="M837" i="26"/>
  <c r="M823" i="26"/>
  <c r="M840" i="26"/>
  <c r="M826" i="26"/>
  <c r="M822" i="26"/>
  <c r="M843" i="26"/>
  <c r="M839" i="26"/>
  <c r="M825" i="26"/>
  <c r="M821" i="26"/>
  <c r="L809" i="26"/>
  <c r="N809" i="26"/>
  <c r="K809" i="26"/>
  <c r="J809" i="26"/>
  <c r="M809" i="26"/>
  <c r="L782" i="26"/>
  <c r="L786" i="26"/>
  <c r="L785" i="26"/>
  <c r="L787" i="26"/>
  <c r="L783" i="26"/>
  <c r="N785" i="26"/>
  <c r="N787" i="26"/>
  <c r="N783" i="26"/>
  <c r="N782" i="26"/>
  <c r="N786" i="26"/>
  <c r="M786" i="26"/>
  <c r="M785" i="26"/>
  <c r="M782" i="26"/>
  <c r="M787" i="26"/>
  <c r="M783" i="26"/>
  <c r="K787" i="26"/>
  <c r="K783" i="26"/>
  <c r="K782" i="26"/>
  <c r="K786" i="26"/>
  <c r="K785" i="26"/>
  <c r="J785" i="26"/>
  <c r="J787" i="26"/>
  <c r="J783" i="26"/>
  <c r="J782" i="26"/>
  <c r="J786" i="26"/>
  <c r="L765" i="26"/>
  <c r="L761" i="26"/>
  <c r="L768" i="26"/>
  <c r="L764" i="26"/>
  <c r="L767" i="26"/>
  <c r="L763" i="26"/>
  <c r="L769" i="26"/>
  <c r="L766" i="26"/>
  <c r="L762" i="26"/>
  <c r="N767" i="26"/>
  <c r="N763" i="26"/>
  <c r="N769" i="26"/>
  <c r="N766" i="26"/>
  <c r="N762" i="26"/>
  <c r="N765" i="26"/>
  <c r="N761" i="26"/>
  <c r="N768" i="26"/>
  <c r="N764" i="26"/>
  <c r="M768" i="26"/>
  <c r="M764" i="26"/>
  <c r="M767" i="26"/>
  <c r="M763" i="26"/>
  <c r="M769" i="26"/>
  <c r="M766" i="26"/>
  <c r="M762" i="26"/>
  <c r="M765" i="26"/>
  <c r="M761" i="26"/>
  <c r="K769" i="26"/>
  <c r="K766" i="26"/>
  <c r="K762" i="26"/>
  <c r="K765" i="26"/>
  <c r="K761" i="26"/>
  <c r="K768" i="26"/>
  <c r="K764" i="26"/>
  <c r="K767" i="26"/>
  <c r="K763" i="26"/>
  <c r="J767" i="26"/>
  <c r="J763" i="26"/>
  <c r="J769" i="26"/>
  <c r="J766" i="26"/>
  <c r="J762" i="26"/>
  <c r="J765" i="26"/>
  <c r="J761" i="26"/>
  <c r="J768" i="26"/>
  <c r="J764" i="26"/>
  <c r="J749" i="26"/>
  <c r="J746" i="26"/>
  <c r="J742" i="26"/>
  <c r="J745" i="26"/>
  <c r="J741" i="26"/>
  <c r="J748" i="26"/>
  <c r="J744" i="26"/>
  <c r="J747" i="26"/>
  <c r="J743" i="26"/>
  <c r="M747" i="26"/>
  <c r="M743" i="26"/>
  <c r="M749" i="26"/>
  <c r="M746" i="26"/>
  <c r="M742" i="26"/>
  <c r="M745" i="26"/>
  <c r="M741" i="26"/>
  <c r="M748" i="26"/>
  <c r="M744" i="26"/>
  <c r="K745" i="26"/>
  <c r="K741" i="26"/>
  <c r="K748" i="26"/>
  <c r="K744" i="26"/>
  <c r="K747" i="26"/>
  <c r="K743" i="26"/>
  <c r="K749" i="26"/>
  <c r="K746" i="26"/>
  <c r="K742" i="26"/>
  <c r="L748" i="26"/>
  <c r="L744" i="26"/>
  <c r="L747" i="26"/>
  <c r="L743" i="26"/>
  <c r="L749" i="26"/>
  <c r="L746" i="26"/>
  <c r="L742" i="26"/>
  <c r="L745" i="26"/>
  <c r="L741" i="26"/>
  <c r="N749" i="26"/>
  <c r="N746" i="26"/>
  <c r="N742" i="26"/>
  <c r="N745" i="26"/>
  <c r="N741" i="26"/>
  <c r="N748" i="26"/>
  <c r="N744" i="26"/>
  <c r="N747" i="26"/>
  <c r="N743" i="26"/>
  <c r="N729" i="26"/>
  <c r="N726" i="26"/>
  <c r="N722" i="26"/>
  <c r="N725" i="26"/>
  <c r="N721" i="26"/>
  <c r="N728" i="26"/>
  <c r="N724" i="26"/>
  <c r="N727" i="26"/>
  <c r="N723" i="26"/>
  <c r="K725" i="26"/>
  <c r="K721" i="26"/>
  <c r="K728" i="26"/>
  <c r="K724" i="26"/>
  <c r="K727" i="26"/>
  <c r="K723" i="26"/>
  <c r="K729" i="26"/>
  <c r="K726" i="26"/>
  <c r="K722" i="26"/>
  <c r="J729" i="26"/>
  <c r="J726" i="26"/>
  <c r="J722" i="26"/>
  <c r="J725" i="26"/>
  <c r="J721" i="26"/>
  <c r="J728" i="26"/>
  <c r="J724" i="26"/>
  <c r="J727" i="26"/>
  <c r="J723" i="26"/>
  <c r="M727" i="26"/>
  <c r="M723" i="26"/>
  <c r="M729" i="26"/>
  <c r="M726" i="26"/>
  <c r="M722" i="26"/>
  <c r="M725" i="26"/>
  <c r="M721" i="26"/>
  <c r="M728" i="26"/>
  <c r="M724" i="26"/>
  <c r="L728" i="26"/>
  <c r="L724" i="26"/>
  <c r="L727" i="26"/>
  <c r="L723" i="26"/>
  <c r="L729" i="26"/>
  <c r="L726" i="26"/>
  <c r="L722" i="26"/>
  <c r="L725" i="26"/>
  <c r="L721" i="26"/>
  <c r="M688" i="26"/>
  <c r="M708" i="26"/>
  <c r="M704" i="26"/>
  <c r="M707" i="26"/>
  <c r="M703" i="26"/>
  <c r="M705" i="26"/>
  <c r="M701" i="26"/>
  <c r="M709" i="26"/>
  <c r="M706" i="26"/>
  <c r="M702" i="26"/>
  <c r="L688" i="26"/>
  <c r="L705" i="26"/>
  <c r="L701" i="26"/>
  <c r="L708" i="26"/>
  <c r="L704" i="26"/>
  <c r="L707" i="26"/>
  <c r="L703" i="26"/>
  <c r="L709" i="26"/>
  <c r="L706" i="26"/>
  <c r="L702" i="26"/>
  <c r="N688" i="26"/>
  <c r="N707" i="26"/>
  <c r="N703" i="26"/>
  <c r="N709" i="26"/>
  <c r="N706" i="26"/>
  <c r="N702" i="26"/>
  <c r="N705" i="26"/>
  <c r="N701" i="26"/>
  <c r="N708" i="26"/>
  <c r="N704" i="26"/>
  <c r="K688" i="26"/>
  <c r="K709" i="26"/>
  <c r="K706" i="26"/>
  <c r="K702" i="26"/>
  <c r="K705" i="26"/>
  <c r="K701" i="26"/>
  <c r="K707" i="26"/>
  <c r="K708" i="26"/>
  <c r="K704" i="26"/>
  <c r="K703" i="26"/>
  <c r="J688" i="26"/>
  <c r="J707" i="26"/>
  <c r="J703" i="26"/>
  <c r="J709" i="26"/>
  <c r="J706" i="26"/>
  <c r="J702" i="26"/>
  <c r="J704" i="26"/>
  <c r="J705" i="26"/>
  <c r="J701" i="26"/>
  <c r="J708" i="26"/>
  <c r="N686" i="26"/>
  <c r="N685" i="26"/>
  <c r="N687" i="26"/>
  <c r="N684" i="26"/>
  <c r="N689" i="26"/>
  <c r="K685" i="26"/>
  <c r="K687" i="26"/>
  <c r="K684" i="26"/>
  <c r="K686" i="26"/>
  <c r="K689" i="26"/>
  <c r="J686" i="26"/>
  <c r="J689" i="26"/>
  <c r="J685" i="26"/>
  <c r="J687" i="26"/>
  <c r="J684" i="26"/>
  <c r="M684" i="26"/>
  <c r="M686" i="26"/>
  <c r="M689" i="26"/>
  <c r="M685" i="26"/>
  <c r="M687" i="26"/>
  <c r="L684" i="26"/>
  <c r="L686" i="26"/>
  <c r="L689" i="26"/>
  <c r="L685" i="26"/>
  <c r="L687" i="26"/>
  <c r="N664" i="26"/>
  <c r="N663" i="26"/>
  <c r="N659" i="26"/>
  <c r="N667" i="26"/>
  <c r="N662" i="26"/>
  <c r="N666" i="26"/>
  <c r="N661" i="26"/>
  <c r="N665" i="26"/>
  <c r="N660" i="26"/>
  <c r="K667" i="26"/>
  <c r="K662" i="26"/>
  <c r="K666" i="26"/>
  <c r="K661" i="26"/>
  <c r="K664" i="26"/>
  <c r="K665" i="26"/>
  <c r="K660" i="26"/>
  <c r="K663" i="26"/>
  <c r="K659" i="26"/>
  <c r="J664" i="26"/>
  <c r="J665" i="26"/>
  <c r="J660" i="26"/>
  <c r="J663" i="26"/>
  <c r="J659" i="26"/>
  <c r="J667" i="26"/>
  <c r="J662" i="26"/>
  <c r="J666" i="26"/>
  <c r="J661" i="26"/>
  <c r="M666" i="26"/>
  <c r="M664" i="26"/>
  <c r="M665" i="26"/>
  <c r="M660" i="26"/>
  <c r="M663" i="26"/>
  <c r="M659" i="26"/>
  <c r="M667" i="26"/>
  <c r="M662" i="26"/>
  <c r="M661" i="26"/>
  <c r="L667" i="26"/>
  <c r="L662" i="26"/>
  <c r="L666" i="26"/>
  <c r="L661" i="26"/>
  <c r="L664" i="26"/>
  <c r="L665" i="26"/>
  <c r="L660" i="26"/>
  <c r="L663" i="26"/>
  <c r="L659" i="26"/>
  <c r="L646" i="26"/>
  <c r="N646" i="26"/>
  <c r="K646" i="26"/>
  <c r="J646" i="26"/>
  <c r="M646" i="26"/>
  <c r="L648" i="26"/>
  <c r="L643" i="26"/>
  <c r="L642" i="26"/>
  <c r="L647" i="26"/>
  <c r="L645" i="26"/>
  <c r="L641" i="26"/>
  <c r="L644" i="26"/>
  <c r="N647" i="26"/>
  <c r="N645" i="26"/>
  <c r="N641" i="26"/>
  <c r="N644" i="26"/>
  <c r="N648" i="26"/>
  <c r="N643" i="26"/>
  <c r="N642" i="26"/>
  <c r="K644" i="26"/>
  <c r="K648" i="26"/>
  <c r="K643" i="26"/>
  <c r="K642" i="26"/>
  <c r="K647" i="26"/>
  <c r="K645" i="26"/>
  <c r="K641" i="26"/>
  <c r="J647" i="26"/>
  <c r="J645" i="26"/>
  <c r="J641" i="26"/>
  <c r="J644" i="26"/>
  <c r="J648" i="26"/>
  <c r="J643" i="26"/>
  <c r="J642" i="26"/>
  <c r="M642" i="26"/>
  <c r="M647" i="26"/>
  <c r="M645" i="26"/>
  <c r="M641" i="26"/>
  <c r="M644" i="26"/>
  <c r="M648" i="26"/>
  <c r="M643" i="26"/>
  <c r="M62" i="26"/>
  <c r="M625" i="26"/>
  <c r="M627" i="26"/>
  <c r="M624" i="26"/>
  <c r="M629" i="26"/>
  <c r="M626" i="26"/>
  <c r="L64" i="26"/>
  <c r="L629" i="26"/>
  <c r="L626" i="26"/>
  <c r="L627" i="26"/>
  <c r="L625" i="26"/>
  <c r="L624" i="26"/>
  <c r="N624" i="26"/>
  <c r="N629" i="26"/>
  <c r="N625" i="26"/>
  <c r="N627" i="26"/>
  <c r="N626" i="26"/>
  <c r="M20" i="26"/>
  <c r="K627" i="26"/>
  <c r="K624" i="26"/>
  <c r="K629" i="26"/>
  <c r="K626" i="26"/>
  <c r="K625" i="26"/>
  <c r="J624" i="26"/>
  <c r="J626" i="26"/>
  <c r="J627" i="26"/>
  <c r="J629" i="26"/>
  <c r="J625" i="26"/>
  <c r="L47" i="26"/>
  <c r="M49" i="26"/>
  <c r="M24" i="26"/>
  <c r="M9" i="26"/>
  <c r="L8" i="26"/>
  <c r="J546" i="26"/>
  <c r="J550" i="26"/>
  <c r="J549" i="26"/>
  <c r="J551" i="26"/>
  <c r="J548" i="26"/>
  <c r="L549" i="26"/>
  <c r="L551" i="26"/>
  <c r="L548" i="26"/>
  <c r="L546" i="26"/>
  <c r="L550" i="26"/>
  <c r="K550" i="26"/>
  <c r="K549" i="26"/>
  <c r="K551" i="26"/>
  <c r="K548" i="26"/>
  <c r="K546" i="26"/>
  <c r="N546" i="26"/>
  <c r="N550" i="26"/>
  <c r="N549" i="26"/>
  <c r="N551" i="26"/>
  <c r="N548" i="26"/>
  <c r="M551" i="26"/>
  <c r="M548" i="26"/>
  <c r="M546" i="26"/>
  <c r="M550" i="26"/>
  <c r="M549" i="26"/>
  <c r="M46" i="26"/>
  <c r="M48" i="26"/>
  <c r="M65" i="26"/>
  <c r="M45" i="26"/>
  <c r="M10" i="26"/>
  <c r="J48" i="26"/>
  <c r="M539" i="26"/>
  <c r="M533" i="26"/>
  <c r="M535" i="26"/>
  <c r="M538" i="26"/>
  <c r="M534" i="26"/>
  <c r="M537" i="26"/>
  <c r="M536" i="26"/>
  <c r="L31" i="26"/>
  <c r="M63" i="26"/>
  <c r="M19" i="26"/>
  <c r="M12" i="26"/>
  <c r="M32" i="26"/>
  <c r="L539" i="26"/>
  <c r="L538" i="26"/>
  <c r="O535" i="26"/>
  <c r="O534" i="26"/>
  <c r="O537" i="26"/>
  <c r="O536" i="26"/>
  <c r="O539" i="26"/>
  <c r="O533" i="26"/>
  <c r="O538" i="26"/>
  <c r="J45" i="26"/>
  <c r="K539" i="26"/>
  <c r="K538" i="26"/>
  <c r="N535" i="26"/>
  <c r="N538" i="26"/>
  <c r="N534" i="26"/>
  <c r="N537" i="26"/>
  <c r="N536" i="26"/>
  <c r="N539" i="26"/>
  <c r="N533" i="26"/>
  <c r="M64" i="26"/>
  <c r="M22" i="26"/>
  <c r="M31" i="26"/>
  <c r="M6" i="26"/>
  <c r="L11" i="26"/>
  <c r="K36" i="26"/>
  <c r="K12" i="26"/>
  <c r="N19" i="26"/>
  <c r="J64" i="26"/>
  <c r="M33" i="26"/>
  <c r="M8" i="26"/>
  <c r="M7" i="26"/>
  <c r="L6" i="26"/>
  <c r="L34" i="26"/>
  <c r="J35" i="26"/>
  <c r="J60" i="26"/>
  <c r="K152" i="26"/>
  <c r="K155" i="26"/>
  <c r="K151" i="26"/>
  <c r="K154" i="26"/>
  <c r="K156" i="26"/>
  <c r="K153" i="26"/>
  <c r="M154" i="26"/>
  <c r="M156" i="26"/>
  <c r="M153" i="26"/>
  <c r="M155" i="26"/>
  <c r="M152" i="26"/>
  <c r="M151" i="26"/>
  <c r="M34" i="26"/>
  <c r="L20" i="26"/>
  <c r="M21" i="26"/>
  <c r="J32" i="26"/>
  <c r="N154" i="26"/>
  <c r="N156" i="26"/>
  <c r="N153" i="26"/>
  <c r="N155" i="26"/>
  <c r="N152" i="26"/>
  <c r="N151" i="26"/>
  <c r="L19" i="26"/>
  <c r="L153" i="26"/>
  <c r="L155" i="26"/>
  <c r="L152" i="26"/>
  <c r="L154" i="26"/>
  <c r="L156" i="26"/>
  <c r="L151" i="26"/>
  <c r="J61" i="26"/>
  <c r="J156" i="26"/>
  <c r="L9" i="26"/>
  <c r="L45" i="26"/>
  <c r="L65" i="26"/>
  <c r="J24" i="26"/>
  <c r="K139" i="26"/>
  <c r="K137" i="26"/>
  <c r="K133" i="26"/>
  <c r="K140" i="26"/>
  <c r="K141" i="26"/>
  <c r="K136" i="26"/>
  <c r="K132" i="26"/>
  <c r="K135" i="26"/>
  <c r="K138" i="26"/>
  <c r="K134" i="26"/>
  <c r="M140" i="26"/>
  <c r="M132" i="26"/>
  <c r="M135" i="26"/>
  <c r="M138" i="26"/>
  <c r="M134" i="26"/>
  <c r="M139" i="26"/>
  <c r="M137" i="26"/>
  <c r="M133" i="26"/>
  <c r="M141" i="26"/>
  <c r="M136" i="26"/>
  <c r="N47" i="26"/>
  <c r="N139" i="26"/>
  <c r="N135" i="26"/>
  <c r="N140" i="26"/>
  <c r="N138" i="26"/>
  <c r="N134" i="26"/>
  <c r="N137" i="26"/>
  <c r="N133" i="26"/>
  <c r="N141" i="26"/>
  <c r="N136" i="26"/>
  <c r="N132" i="26"/>
  <c r="L7" i="26"/>
  <c r="L141" i="26"/>
  <c r="L136" i="26"/>
  <c r="L132" i="26"/>
  <c r="L139" i="26"/>
  <c r="L135" i="26"/>
  <c r="L140" i="26"/>
  <c r="L138" i="26"/>
  <c r="L134" i="26"/>
  <c r="L137" i="26"/>
  <c r="L133" i="26"/>
  <c r="J44" i="26"/>
  <c r="J139" i="26"/>
  <c r="J140" i="26"/>
  <c r="J138" i="26"/>
  <c r="J134" i="26"/>
  <c r="J137" i="26"/>
  <c r="J133" i="26"/>
  <c r="J141" i="26"/>
  <c r="J136" i="26"/>
  <c r="J132" i="26"/>
  <c r="J135" i="26"/>
  <c r="L21" i="26"/>
  <c r="M61" i="26"/>
  <c r="M47" i="26"/>
  <c r="M44" i="26"/>
  <c r="M60" i="26"/>
  <c r="M23" i="26"/>
  <c r="L62" i="26"/>
  <c r="L63" i="26"/>
  <c r="M36" i="26"/>
  <c r="M35" i="26"/>
  <c r="J31" i="26"/>
  <c r="K47" i="26"/>
  <c r="K113" i="26"/>
  <c r="K120" i="26"/>
  <c r="K116" i="26"/>
  <c r="K119" i="26"/>
  <c r="K115" i="26"/>
  <c r="K122" i="26"/>
  <c r="K118" i="26"/>
  <c r="K114" i="26"/>
  <c r="K117" i="26"/>
  <c r="M11" i="26"/>
  <c r="N48" i="26"/>
  <c r="N122" i="26"/>
  <c r="N117" i="26"/>
  <c r="N113" i="26"/>
  <c r="N120" i="26"/>
  <c r="N116" i="26"/>
  <c r="N119" i="26"/>
  <c r="N115" i="26"/>
  <c r="N118" i="26"/>
  <c r="N114" i="26"/>
  <c r="L116" i="26"/>
  <c r="L119" i="26"/>
  <c r="L115" i="26"/>
  <c r="L122" i="26"/>
  <c r="L118" i="26"/>
  <c r="L114" i="26"/>
  <c r="L117" i="26"/>
  <c r="L113" i="26"/>
  <c r="L120" i="26"/>
  <c r="J122" i="26"/>
  <c r="J117" i="26"/>
  <c r="J113" i="26"/>
  <c r="J120" i="26"/>
  <c r="J116" i="26"/>
  <c r="J119" i="26"/>
  <c r="J115" i="26"/>
  <c r="J118" i="26"/>
  <c r="J114" i="26"/>
  <c r="M119" i="26"/>
  <c r="M115" i="26"/>
  <c r="M122" i="26"/>
  <c r="M118" i="26"/>
  <c r="M114" i="26"/>
  <c r="M117" i="26"/>
  <c r="M113" i="26"/>
  <c r="M120" i="26"/>
  <c r="M116" i="26"/>
  <c r="K21" i="26"/>
  <c r="K46" i="26"/>
  <c r="N20" i="26"/>
  <c r="K32" i="26"/>
  <c r="K11" i="26"/>
  <c r="K10" i="26"/>
  <c r="N34" i="26"/>
  <c r="K24" i="26"/>
  <c r="K63" i="26"/>
  <c r="N31" i="26"/>
  <c r="N60" i="26"/>
  <c r="K9" i="26"/>
  <c r="K49" i="26"/>
  <c r="K62" i="26"/>
  <c r="N35" i="26"/>
  <c r="N64" i="26"/>
  <c r="N63" i="26"/>
  <c r="N32" i="26"/>
  <c r="K31" i="26"/>
  <c r="K34" i="26"/>
  <c r="K60" i="26"/>
  <c r="N10" i="26"/>
  <c r="N36" i="26"/>
  <c r="L32" i="26"/>
  <c r="K19" i="26"/>
  <c r="N61" i="26"/>
  <c r="K22" i="26"/>
  <c r="K7" i="26"/>
  <c r="L24" i="26"/>
  <c r="K6" i="26"/>
  <c r="L48" i="26"/>
  <c r="L49" i="26"/>
  <c r="L46" i="26"/>
  <c r="L23" i="26"/>
  <c r="K44" i="26"/>
  <c r="K64" i="26"/>
  <c r="K65" i="26"/>
  <c r="K8" i="26"/>
  <c r="J34" i="26"/>
  <c r="J33" i="26"/>
  <c r="J47" i="26"/>
  <c r="N22" i="26"/>
  <c r="N23" i="26"/>
  <c r="N44" i="26"/>
  <c r="L36" i="26"/>
  <c r="K23" i="26"/>
  <c r="N46" i="26"/>
  <c r="L61" i="26"/>
  <c r="L12" i="26"/>
  <c r="L22" i="26"/>
  <c r="N9" i="26"/>
  <c r="N6" i="26"/>
  <c r="N7" i="26"/>
  <c r="N12" i="26"/>
  <c r="N45" i="26"/>
  <c r="J21" i="26"/>
  <c r="J22" i="26"/>
  <c r="J19" i="26"/>
  <c r="L35" i="26"/>
  <c r="L10" i="26"/>
  <c r="K35" i="26"/>
  <c r="L44" i="26"/>
  <c r="L60" i="26"/>
  <c r="K20" i="26"/>
  <c r="K48" i="26"/>
  <c r="K45" i="26"/>
  <c r="K61" i="26"/>
  <c r="N24" i="26"/>
  <c r="N21" i="26"/>
  <c r="N11" i="26"/>
  <c r="N8" i="26"/>
  <c r="N33" i="26"/>
  <c r="N49" i="26"/>
  <c r="N65" i="26"/>
  <c r="N62" i="26"/>
  <c r="J20" i="26"/>
  <c r="J36" i="26"/>
  <c r="J23" i="26"/>
  <c r="J49" i="26"/>
  <c r="J46" i="26"/>
  <c r="J65" i="26"/>
  <c r="J62" i="26"/>
  <c r="K33" i="26"/>
  <c r="L33" i="26"/>
  <c r="G98" i="26" l="1"/>
  <c r="M301" i="26"/>
  <c r="K301" i="26"/>
  <c r="N301" i="26"/>
  <c r="L301" i="26"/>
  <c r="J301" i="26"/>
  <c r="L76" i="26"/>
  <c r="M76" i="26"/>
  <c r="N76" i="26"/>
  <c r="J76" i="26"/>
  <c r="K76" i="26"/>
  <c r="H86" i="26"/>
  <c r="H84" i="26"/>
  <c r="H82" i="26"/>
  <c r="H87" i="26"/>
  <c r="M66" i="26"/>
  <c r="G86" i="26"/>
  <c r="G82" i="26"/>
  <c r="G87" i="26"/>
  <c r="G84" i="26"/>
  <c r="G85" i="26"/>
  <c r="K540" i="26"/>
  <c r="O540" i="26"/>
  <c r="L540" i="26"/>
  <c r="K668" i="26"/>
  <c r="K649" i="26"/>
  <c r="M828" i="26"/>
  <c r="K845" i="26"/>
  <c r="M770" i="26"/>
  <c r="L123" i="26"/>
  <c r="N770" i="26"/>
  <c r="N540" i="26"/>
  <c r="M540" i="26"/>
  <c r="L552" i="26"/>
  <c r="M710" i="26"/>
  <c r="L750" i="26"/>
  <c r="M592" i="26"/>
  <c r="N690" i="26"/>
  <c r="L730" i="26"/>
  <c r="J788" i="26"/>
  <c r="J142" i="26"/>
  <c r="M13" i="26"/>
  <c r="M571" i="26"/>
  <c r="L571" i="26"/>
  <c r="J630" i="26"/>
  <c r="M730" i="26"/>
  <c r="K788" i="26"/>
  <c r="J845" i="26"/>
  <c r="K37" i="26"/>
  <c r="L37" i="26"/>
  <c r="J730" i="26"/>
  <c r="K828" i="26"/>
  <c r="M123" i="26"/>
  <c r="N142" i="26"/>
  <c r="K142" i="26"/>
  <c r="J157" i="26"/>
  <c r="M37" i="26"/>
  <c r="M25" i="26"/>
  <c r="N552" i="26"/>
  <c r="J571" i="26"/>
  <c r="K630" i="26"/>
  <c r="N630" i="26"/>
  <c r="J649" i="26"/>
  <c r="N649" i="26"/>
  <c r="L649" i="26"/>
  <c r="L668" i="26"/>
  <c r="M668" i="26"/>
  <c r="J690" i="26"/>
  <c r="N710" i="26"/>
  <c r="L710" i="26"/>
  <c r="K730" i="26"/>
  <c r="K750" i="26"/>
  <c r="L788" i="26"/>
  <c r="L828" i="26"/>
  <c r="N828" i="26"/>
  <c r="J37" i="26"/>
  <c r="L142" i="26"/>
  <c r="L66" i="26"/>
  <c r="K66" i="26"/>
  <c r="N66" i="26"/>
  <c r="K123" i="26"/>
  <c r="M142" i="26"/>
  <c r="L157" i="26"/>
  <c r="L25" i="26"/>
  <c r="M157" i="26"/>
  <c r="J66" i="26"/>
  <c r="N25" i="26"/>
  <c r="K552" i="26"/>
  <c r="K571" i="26"/>
  <c r="N592" i="26"/>
  <c r="L592" i="26"/>
  <c r="J592" i="26"/>
  <c r="L630" i="26"/>
  <c r="M630" i="26"/>
  <c r="L690" i="26"/>
  <c r="M690" i="26"/>
  <c r="K690" i="26"/>
  <c r="J710" i="26"/>
  <c r="N750" i="26"/>
  <c r="M750" i="26"/>
  <c r="J750" i="26"/>
  <c r="J770" i="26"/>
  <c r="K770" i="26"/>
  <c r="N788" i="26"/>
  <c r="J828" i="26"/>
  <c r="L845" i="26"/>
  <c r="N13" i="26"/>
  <c r="K25" i="26"/>
  <c r="K710" i="26"/>
  <c r="N730" i="26"/>
  <c r="J25" i="26"/>
  <c r="K13" i="26"/>
  <c r="N37" i="26"/>
  <c r="J123" i="26"/>
  <c r="N123" i="26"/>
  <c r="N157" i="26"/>
  <c r="K157" i="26"/>
  <c r="L13" i="26"/>
  <c r="M552" i="26"/>
  <c r="J552" i="26"/>
  <c r="J13" i="26"/>
  <c r="N571" i="26"/>
  <c r="K592" i="26"/>
  <c r="M649" i="26"/>
  <c r="J668" i="26"/>
  <c r="N668" i="26"/>
  <c r="L770" i="26"/>
  <c r="M788" i="26"/>
  <c r="M845" i="26"/>
  <c r="N845" i="26"/>
  <c r="H83" i="26" l="1"/>
  <c r="G83" i="26"/>
  <c r="H88" i="26"/>
  <c r="G88" i="26"/>
  <c r="H90" i="6" l="1"/>
  <c r="I90" i="6"/>
  <c r="J90" i="6"/>
  <c r="G90" i="6"/>
  <c r="H16" i="6" l="1"/>
  <c r="M373" i="6" s="1"/>
  <c r="I55" i="6"/>
  <c r="G16" i="6"/>
  <c r="L373" i="6" s="1"/>
  <c r="J55" i="6"/>
  <c r="H55" i="6"/>
  <c r="J16" i="6"/>
  <c r="O373" i="6" s="1"/>
  <c r="G55" i="6"/>
  <c r="I16" i="6"/>
  <c r="N373" i="6" s="1"/>
  <c r="L83" i="6" l="1"/>
  <c r="L256" i="6"/>
  <c r="L145" i="6"/>
  <c r="N83" i="6"/>
  <c r="N256" i="6"/>
  <c r="N145" i="6"/>
  <c r="O83" i="6"/>
  <c r="O256" i="6"/>
  <c r="O145" i="6"/>
  <c r="M83" i="6"/>
  <c r="M145" i="6"/>
  <c r="M256" i="6"/>
  <c r="N323" i="6"/>
  <c r="N359" i="6"/>
  <c r="N341" i="6"/>
  <c r="L323" i="6"/>
  <c r="L341" i="6"/>
  <c r="L359" i="6"/>
  <c r="O323" i="6"/>
  <c r="O359" i="6"/>
  <c r="O341" i="6"/>
  <c r="M323" i="6"/>
  <c r="M359" i="6"/>
  <c r="M341" i="6"/>
  <c r="L213" i="6"/>
  <c r="L228" i="6"/>
  <c r="N213" i="6"/>
  <c r="N228" i="6"/>
  <c r="O213" i="6"/>
  <c r="O228" i="6"/>
  <c r="M213" i="6"/>
  <c r="M228" i="6"/>
  <c r="N5" i="6"/>
  <c r="N44" i="6"/>
  <c r="L5" i="6"/>
  <c r="L44" i="6"/>
  <c r="O5" i="6"/>
  <c r="O44" i="6"/>
  <c r="M5" i="6"/>
  <c r="M44" i="6"/>
  <c r="L378" i="6" l="1"/>
  <c r="L374" i="6"/>
  <c r="L377" i="6"/>
  <c r="L376" i="6"/>
  <c r="L379" i="6"/>
  <c r="L375" i="6"/>
  <c r="O376" i="6"/>
  <c r="O379" i="6"/>
  <c r="O375" i="6"/>
  <c r="O378" i="6"/>
  <c r="O374" i="6"/>
  <c r="O377" i="6"/>
  <c r="M374" i="6"/>
  <c r="M377" i="6"/>
  <c r="M376" i="6"/>
  <c r="M379" i="6"/>
  <c r="M375" i="6"/>
  <c r="M378" i="6"/>
  <c r="N376" i="6"/>
  <c r="N379" i="6"/>
  <c r="N375" i="6"/>
  <c r="N378" i="6"/>
  <c r="N374" i="6"/>
  <c r="N377" i="6"/>
  <c r="M257" i="6"/>
  <c r="M260" i="6"/>
  <c r="M259" i="6"/>
  <c r="M258" i="6"/>
  <c r="N147" i="6"/>
  <c r="N150" i="6"/>
  <c r="N156" i="6"/>
  <c r="N154" i="6"/>
  <c r="N149" i="6"/>
  <c r="N152" i="6"/>
  <c r="N146" i="6"/>
  <c r="N155" i="6"/>
  <c r="N148" i="6"/>
  <c r="N153" i="6"/>
  <c r="N151" i="6"/>
  <c r="O146" i="6"/>
  <c r="O156" i="6"/>
  <c r="O155" i="6"/>
  <c r="O150" i="6"/>
  <c r="O148" i="6"/>
  <c r="O147" i="6"/>
  <c r="O151" i="6"/>
  <c r="O152" i="6"/>
  <c r="O149" i="6"/>
  <c r="O153" i="6"/>
  <c r="O154" i="6"/>
  <c r="N260" i="6"/>
  <c r="N259" i="6"/>
  <c r="N258" i="6"/>
  <c r="N257" i="6"/>
  <c r="L146" i="6"/>
  <c r="L156" i="6"/>
  <c r="L151" i="6"/>
  <c r="L148" i="6"/>
  <c r="L152" i="6"/>
  <c r="L153" i="6"/>
  <c r="L150" i="6"/>
  <c r="L154" i="6"/>
  <c r="L149" i="6"/>
  <c r="L147" i="6"/>
  <c r="L155" i="6"/>
  <c r="M148" i="6"/>
  <c r="M153" i="6"/>
  <c r="M150" i="6"/>
  <c r="M156" i="6"/>
  <c r="M155" i="6"/>
  <c r="M149" i="6"/>
  <c r="M147" i="6"/>
  <c r="M152" i="6"/>
  <c r="M151" i="6"/>
  <c r="M146" i="6"/>
  <c r="M154" i="6"/>
  <c r="O259" i="6"/>
  <c r="O258" i="6"/>
  <c r="O257" i="6"/>
  <c r="O260" i="6"/>
  <c r="L258" i="6"/>
  <c r="L257" i="6"/>
  <c r="L260" i="6"/>
  <c r="L259" i="6"/>
  <c r="M365" i="6"/>
  <c r="M361" i="6"/>
  <c r="M349" i="6"/>
  <c r="M345" i="6"/>
  <c r="M333" i="6"/>
  <c r="M329" i="6"/>
  <c r="M325" i="6"/>
  <c r="M364" i="6"/>
  <c r="M360" i="6"/>
  <c r="M348" i="6"/>
  <c r="M344" i="6"/>
  <c r="M332" i="6"/>
  <c r="M328" i="6"/>
  <c r="M324" i="6"/>
  <c r="M363" i="6"/>
  <c r="M351" i="6"/>
  <c r="M347" i="6"/>
  <c r="M343" i="6"/>
  <c r="M331" i="6"/>
  <c r="M327" i="6"/>
  <c r="M362" i="6"/>
  <c r="M350" i="6"/>
  <c r="M346" i="6"/>
  <c r="M342" i="6"/>
  <c r="M330" i="6"/>
  <c r="M326" i="6"/>
  <c r="O363" i="6"/>
  <c r="O351" i="6"/>
  <c r="O347" i="6"/>
  <c r="O343" i="6"/>
  <c r="O331" i="6"/>
  <c r="O327" i="6"/>
  <c r="O362" i="6"/>
  <c r="O350" i="6"/>
  <c r="O346" i="6"/>
  <c r="O342" i="6"/>
  <c r="O330" i="6"/>
  <c r="O326" i="6"/>
  <c r="O365" i="6"/>
  <c r="O361" i="6"/>
  <c r="O349" i="6"/>
  <c r="O345" i="6"/>
  <c r="O333" i="6"/>
  <c r="O329" i="6"/>
  <c r="O325" i="6"/>
  <c r="O364" i="6"/>
  <c r="O360" i="6"/>
  <c r="O348" i="6"/>
  <c r="O344" i="6"/>
  <c r="O332" i="6"/>
  <c r="O328" i="6"/>
  <c r="O324" i="6"/>
  <c r="N364" i="6"/>
  <c r="N360" i="6"/>
  <c r="N348" i="6"/>
  <c r="N344" i="6"/>
  <c r="N332" i="6"/>
  <c r="N328" i="6"/>
  <c r="N324" i="6"/>
  <c r="N363" i="6"/>
  <c r="N351" i="6"/>
  <c r="N347" i="6"/>
  <c r="N343" i="6"/>
  <c r="N331" i="6"/>
  <c r="N327" i="6"/>
  <c r="N362" i="6"/>
  <c r="N350" i="6"/>
  <c r="N346" i="6"/>
  <c r="N342" i="6"/>
  <c r="N330" i="6"/>
  <c r="N326" i="6"/>
  <c r="N365" i="6"/>
  <c r="N361" i="6"/>
  <c r="N349" i="6"/>
  <c r="N345" i="6"/>
  <c r="N333" i="6"/>
  <c r="N329" i="6"/>
  <c r="N325" i="6"/>
  <c r="L362" i="6"/>
  <c r="L350" i="6"/>
  <c r="L346" i="6"/>
  <c r="L342" i="6"/>
  <c r="L330" i="6"/>
  <c r="L326" i="6"/>
  <c r="L365" i="6"/>
  <c r="L361" i="6"/>
  <c r="L349" i="6"/>
  <c r="L345" i="6"/>
  <c r="L333" i="6"/>
  <c r="L329" i="6"/>
  <c r="L325" i="6"/>
  <c r="L364" i="6"/>
  <c r="L360" i="6"/>
  <c r="L348" i="6"/>
  <c r="L344" i="6"/>
  <c r="L332" i="6"/>
  <c r="L328" i="6"/>
  <c r="L324" i="6"/>
  <c r="L363" i="6"/>
  <c r="L351" i="6"/>
  <c r="L347" i="6"/>
  <c r="L343" i="6"/>
  <c r="L331" i="6"/>
  <c r="L327" i="6"/>
  <c r="N234" i="6"/>
  <c r="N230" i="6"/>
  <c r="N219" i="6"/>
  <c r="N215" i="6"/>
  <c r="N233" i="6"/>
  <c r="N229" i="6"/>
  <c r="N218" i="6"/>
  <c r="N214" i="6"/>
  <c r="N236" i="6"/>
  <c r="N232" i="6"/>
  <c r="N221" i="6"/>
  <c r="N217" i="6"/>
  <c r="N235" i="6"/>
  <c r="N231" i="6"/>
  <c r="N220" i="6"/>
  <c r="N216" i="6"/>
  <c r="O233" i="6"/>
  <c r="O229" i="6"/>
  <c r="O218" i="6"/>
  <c r="O214" i="6"/>
  <c r="O236" i="6"/>
  <c r="O232" i="6"/>
  <c r="O221" i="6"/>
  <c r="O217" i="6"/>
  <c r="O235" i="6"/>
  <c r="O231" i="6"/>
  <c r="O220" i="6"/>
  <c r="O216" i="6"/>
  <c r="O234" i="6"/>
  <c r="O230" i="6"/>
  <c r="O219" i="6"/>
  <c r="O215" i="6"/>
  <c r="M235" i="6"/>
  <c r="M231" i="6"/>
  <c r="M220" i="6"/>
  <c r="M216" i="6"/>
  <c r="M234" i="6"/>
  <c r="M230" i="6"/>
  <c r="M219" i="6"/>
  <c r="M215" i="6"/>
  <c r="M233" i="6"/>
  <c r="M229" i="6"/>
  <c r="M218" i="6"/>
  <c r="M214" i="6"/>
  <c r="M236" i="6"/>
  <c r="M232" i="6"/>
  <c r="M221" i="6"/>
  <c r="M217" i="6"/>
  <c r="L236" i="6"/>
  <c r="L232" i="6"/>
  <c r="L221" i="6"/>
  <c r="L217" i="6"/>
  <c r="L235" i="6"/>
  <c r="L231" i="6"/>
  <c r="L220" i="6"/>
  <c r="L216" i="6"/>
  <c r="L234" i="6"/>
  <c r="L230" i="6"/>
  <c r="L219" i="6"/>
  <c r="L215" i="6"/>
  <c r="L233" i="6"/>
  <c r="L229" i="6"/>
  <c r="L218" i="6"/>
  <c r="L214" i="6"/>
  <c r="M54" i="6"/>
  <c r="M51" i="6"/>
  <c r="M47" i="6"/>
  <c r="M50" i="6"/>
  <c r="M46" i="6"/>
  <c r="M53" i="6"/>
  <c r="M49" i="6"/>
  <c r="M45" i="6"/>
  <c r="M52" i="6"/>
  <c r="M48" i="6"/>
  <c r="L52" i="6"/>
  <c r="L48" i="6"/>
  <c r="L54" i="6"/>
  <c r="L51" i="6"/>
  <c r="L47" i="6"/>
  <c r="L50" i="6"/>
  <c r="L46" i="6"/>
  <c r="L53" i="6"/>
  <c r="L49" i="6"/>
  <c r="L45" i="6"/>
  <c r="O89" i="6"/>
  <c r="O85" i="6"/>
  <c r="O88" i="6"/>
  <c r="O84" i="6"/>
  <c r="O87" i="6"/>
  <c r="O86" i="6"/>
  <c r="L88" i="6"/>
  <c r="L84" i="6"/>
  <c r="L87" i="6"/>
  <c r="L86" i="6"/>
  <c r="L89" i="6"/>
  <c r="L85" i="6"/>
  <c r="O53" i="6"/>
  <c r="O49" i="6"/>
  <c r="O45" i="6"/>
  <c r="O52" i="6"/>
  <c r="O48" i="6"/>
  <c r="O54" i="6"/>
  <c r="O51" i="6"/>
  <c r="O47" i="6"/>
  <c r="O50" i="6"/>
  <c r="O46" i="6"/>
  <c r="N50" i="6"/>
  <c r="N46" i="6"/>
  <c r="N53" i="6"/>
  <c r="N49" i="6"/>
  <c r="N45" i="6"/>
  <c r="N52" i="6"/>
  <c r="N48" i="6"/>
  <c r="N54" i="6"/>
  <c r="N51" i="6"/>
  <c r="N47" i="6"/>
  <c r="N86" i="6"/>
  <c r="N89" i="6"/>
  <c r="N85" i="6"/>
  <c r="N88" i="6"/>
  <c r="N84" i="6"/>
  <c r="N87" i="6"/>
  <c r="M87" i="6"/>
  <c r="M86" i="6"/>
  <c r="M89" i="6"/>
  <c r="M85" i="6"/>
  <c r="M88" i="6"/>
  <c r="M84" i="6"/>
  <c r="M14" i="6"/>
  <c r="M10" i="6"/>
  <c r="M6" i="6"/>
  <c r="M13" i="6"/>
  <c r="M9" i="6"/>
  <c r="M12" i="6"/>
  <c r="M8" i="6"/>
  <c r="M15" i="6"/>
  <c r="M11" i="6"/>
  <c r="M7" i="6"/>
  <c r="L15" i="6"/>
  <c r="L11" i="6"/>
  <c r="L7" i="6"/>
  <c r="L14" i="6"/>
  <c r="L10" i="6"/>
  <c r="L6" i="6"/>
  <c r="L13" i="6"/>
  <c r="L9" i="6"/>
  <c r="L12" i="6"/>
  <c r="L8" i="6"/>
  <c r="O12" i="6"/>
  <c r="O8" i="6"/>
  <c r="O15" i="6"/>
  <c r="O11" i="6"/>
  <c r="O7" i="6"/>
  <c r="O14" i="6"/>
  <c r="O10" i="6"/>
  <c r="O6" i="6"/>
  <c r="O13" i="6"/>
  <c r="O9" i="6"/>
  <c r="N13" i="6"/>
  <c r="N9" i="6"/>
  <c r="N12" i="6"/>
  <c r="N8" i="6"/>
  <c r="N15" i="6"/>
  <c r="N11" i="6"/>
  <c r="N7" i="6"/>
  <c r="N14" i="6"/>
  <c r="N10" i="6"/>
  <c r="N6" i="6"/>
  <c r="N380" i="6" l="1"/>
  <c r="L380" i="6"/>
  <c r="O380" i="6"/>
  <c r="M380" i="6"/>
  <c r="O261" i="6"/>
  <c r="M157" i="6"/>
  <c r="O157" i="6"/>
  <c r="L157" i="6"/>
  <c r="N157" i="6"/>
  <c r="L261" i="6"/>
  <c r="N261" i="6"/>
  <c r="M261" i="6"/>
  <c r="L237" i="6"/>
  <c r="L222" i="6"/>
  <c r="M237" i="6"/>
  <c r="N237" i="6"/>
  <c r="L352" i="6"/>
  <c r="N352" i="6"/>
  <c r="M334" i="6"/>
  <c r="L334" i="6"/>
  <c r="M366" i="6"/>
  <c r="N334" i="6"/>
  <c r="N222" i="6"/>
  <c r="M222" i="6"/>
  <c r="M352" i="6"/>
  <c r="L366" i="6"/>
  <c r="N366" i="6"/>
  <c r="M16" i="6"/>
  <c r="L16" i="6"/>
  <c r="M55" i="6"/>
  <c r="O90" i="6"/>
  <c r="O16" i="6"/>
  <c r="M90" i="6"/>
  <c r="L55" i="6"/>
  <c r="L90" i="6"/>
  <c r="O55" i="6"/>
  <c r="F90" i="6" l="1"/>
  <c r="F55" i="6"/>
  <c r="F16" i="6"/>
  <c r="K373" i="6" s="1"/>
  <c r="K83" i="6" l="1"/>
  <c r="K256" i="6"/>
  <c r="K145" i="6"/>
  <c r="K323" i="6"/>
  <c r="K359" i="6"/>
  <c r="K341" i="6"/>
  <c r="K213" i="6"/>
  <c r="K228" i="6"/>
  <c r="K5" i="6"/>
  <c r="K44" i="6"/>
  <c r="K379" i="6" l="1"/>
  <c r="K375" i="6"/>
  <c r="K378" i="6"/>
  <c r="K374" i="6"/>
  <c r="K377" i="6"/>
  <c r="K376" i="6"/>
  <c r="K150" i="6"/>
  <c r="K155" i="6"/>
  <c r="K147" i="6"/>
  <c r="K152" i="6"/>
  <c r="K146" i="6"/>
  <c r="K149" i="6"/>
  <c r="K156" i="6"/>
  <c r="K153" i="6"/>
  <c r="K154" i="6"/>
  <c r="K148" i="6"/>
  <c r="K151" i="6"/>
  <c r="K259" i="6"/>
  <c r="K258" i="6"/>
  <c r="K257" i="6"/>
  <c r="K260" i="6"/>
  <c r="K363" i="6"/>
  <c r="K351" i="6"/>
  <c r="K347" i="6"/>
  <c r="K343" i="6"/>
  <c r="K331" i="6"/>
  <c r="K327" i="6"/>
  <c r="K362" i="6"/>
  <c r="K350" i="6"/>
  <c r="K346" i="6"/>
  <c r="K342" i="6"/>
  <c r="K330" i="6"/>
  <c r="K326" i="6"/>
  <c r="K365" i="6"/>
  <c r="K361" i="6"/>
  <c r="K349" i="6"/>
  <c r="K345" i="6"/>
  <c r="K333" i="6"/>
  <c r="K329" i="6"/>
  <c r="K325" i="6"/>
  <c r="K364" i="6"/>
  <c r="K360" i="6"/>
  <c r="K348" i="6"/>
  <c r="K344" i="6"/>
  <c r="K332" i="6"/>
  <c r="K328" i="6"/>
  <c r="K324" i="6"/>
  <c r="K233" i="6"/>
  <c r="K229" i="6"/>
  <c r="K218" i="6"/>
  <c r="K214" i="6"/>
  <c r="K236" i="6"/>
  <c r="K232" i="6"/>
  <c r="K221" i="6"/>
  <c r="K217" i="6"/>
  <c r="K235" i="6"/>
  <c r="K231" i="6"/>
  <c r="K220" i="6"/>
  <c r="K216" i="6"/>
  <c r="K234" i="6"/>
  <c r="K230" i="6"/>
  <c r="K219" i="6"/>
  <c r="K215" i="6"/>
  <c r="K53" i="6"/>
  <c r="K49" i="6"/>
  <c r="K45" i="6"/>
  <c r="K52" i="6"/>
  <c r="K48" i="6"/>
  <c r="K54" i="6"/>
  <c r="K51" i="6"/>
  <c r="K47" i="6"/>
  <c r="K50" i="6"/>
  <c r="K46" i="6"/>
  <c r="K89" i="6"/>
  <c r="K85" i="6"/>
  <c r="K88" i="6"/>
  <c r="K84" i="6"/>
  <c r="K87" i="6"/>
  <c r="K86" i="6"/>
  <c r="K12" i="6"/>
  <c r="K8" i="6"/>
  <c r="K15" i="6"/>
  <c r="K11" i="6"/>
  <c r="K7" i="6"/>
  <c r="K14" i="6"/>
  <c r="K10" i="6"/>
  <c r="K6" i="6"/>
  <c r="K13" i="6"/>
  <c r="K9" i="6"/>
  <c r="K380" i="6" l="1"/>
  <c r="K261" i="6"/>
  <c r="K157" i="6"/>
  <c r="K16" i="6"/>
  <c r="K222" i="6"/>
  <c r="K55" i="6"/>
  <c r="K90" i="6"/>
  <c r="O222" i="6"/>
  <c r="K366" i="6"/>
  <c r="O366" i="6"/>
  <c r="K352" i="6"/>
  <c r="O352" i="6"/>
  <c r="K334" i="6"/>
  <c r="O334" i="6"/>
  <c r="K237" i="6"/>
  <c r="O237" i="6"/>
  <c r="N16" i="6"/>
  <c r="N90" i="6"/>
  <c r="N55" i="6"/>
  <c r="I103" i="1" l="1"/>
  <c r="K103" i="1"/>
  <c r="M103" i="1"/>
  <c r="L103" i="1"/>
  <c r="J103" i="1"/>
  <c r="I92" i="1"/>
  <c r="M92" i="1"/>
  <c r="J92" i="1"/>
  <c r="L92" i="1"/>
  <c r="K92" i="1"/>
</calcChain>
</file>

<file path=xl/sharedStrings.xml><?xml version="1.0" encoding="utf-8"?>
<sst xmlns="http://schemas.openxmlformats.org/spreadsheetml/2006/main" count="6412" uniqueCount="1150">
  <si>
    <t>無回答</t>
    <rPh sb="0" eb="3">
      <t>ムカイトウ</t>
    </rPh>
    <phoneticPr fontId="1"/>
  </si>
  <si>
    <t>全　　体</t>
    <rPh sb="0" eb="1">
      <t>ゼン</t>
    </rPh>
    <rPh sb="3" eb="4">
      <t>カラダ</t>
    </rPh>
    <phoneticPr fontId="1"/>
  </si>
  <si>
    <t>件数</t>
    <rPh sb="0" eb="2">
      <t>ケンスウ</t>
    </rPh>
    <phoneticPr fontId="1"/>
  </si>
  <si>
    <t>割合</t>
    <rPh sb="0" eb="2">
      <t>ワリアイ</t>
    </rPh>
    <phoneticPr fontId="1"/>
  </si>
  <si>
    <t>全体</t>
    <rPh sb="0" eb="2">
      <t>ゼンタイ</t>
    </rPh>
    <phoneticPr fontId="1"/>
  </si>
  <si>
    <t>－</t>
  </si>
  <si>
    <t>北海道</t>
    <rPh sb="0" eb="3">
      <t>ホカ</t>
    </rPh>
    <phoneticPr fontId="1"/>
  </si>
  <si>
    <t>青森</t>
  </si>
  <si>
    <t>岩手</t>
  </si>
  <si>
    <t>宮城</t>
  </si>
  <si>
    <t>秋田</t>
  </si>
  <si>
    <t>山形</t>
  </si>
  <si>
    <t>福島</t>
  </si>
  <si>
    <t>茨城</t>
  </si>
  <si>
    <t>栃木</t>
  </si>
  <si>
    <t>群馬</t>
  </si>
  <si>
    <t>埼玉</t>
  </si>
  <si>
    <t>千葉</t>
  </si>
  <si>
    <t>東京</t>
    <rPh sb="0" eb="2">
      <t>トト</t>
    </rPh>
    <phoneticPr fontId="1"/>
  </si>
  <si>
    <t>神奈川</t>
  </si>
  <si>
    <t>新潟</t>
  </si>
  <si>
    <t>富山</t>
  </si>
  <si>
    <t>石川</t>
  </si>
  <si>
    <t>福井</t>
  </si>
  <si>
    <t>山梨</t>
  </si>
  <si>
    <t>長野</t>
  </si>
  <si>
    <t>岐阜</t>
  </si>
  <si>
    <t>静岡</t>
  </si>
  <si>
    <t>愛知</t>
  </si>
  <si>
    <t>三重</t>
  </si>
  <si>
    <t>滋賀</t>
  </si>
  <si>
    <t>京都</t>
    <rPh sb="0" eb="2">
      <t>キョウト</t>
    </rPh>
    <phoneticPr fontId="1"/>
  </si>
  <si>
    <t>大阪</t>
    <rPh sb="0" eb="2">
      <t>オオサカ</t>
    </rPh>
    <phoneticPr fontId="1"/>
  </si>
  <si>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</si>
  <si>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</si>
  <si>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</si>
  <si>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</si>
  <si>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</si>
  <si>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</si>
  <si>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</si>
  <si>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</si>
  <si>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</si>
  <si>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</si>
  <si>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</si>
  <si>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</si>
  <si>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</si>
  <si>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</si>
  <si>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</si>
  <si>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</si>
  <si>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</si>
  <si>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</si>
  <si>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</si>
  <si>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その他</t>
    <rPh sb="2" eb="3">
      <t>タ</t>
    </rPh>
    <phoneticPr fontId="1"/>
  </si>
  <si>
    <t>都道府県</t>
    <rPh sb="0" eb="4">
      <t>トドウフケン</t>
    </rPh>
    <phoneticPr fontId="1"/>
  </si>
  <si>
    <t>１箇所</t>
    <rPh sb="1" eb="3">
      <t>カショ</t>
    </rPh>
    <phoneticPr fontId="1"/>
  </si>
  <si>
    <t>２箇所</t>
    <rPh sb="1" eb="3">
      <t>カショ</t>
    </rPh>
    <phoneticPr fontId="1"/>
  </si>
  <si>
    <t>訪問介護</t>
    <rPh sb="0" eb="2">
      <t>ホウモン</t>
    </rPh>
    <rPh sb="2" eb="4">
      <t>カイゴ</t>
    </rPh>
    <phoneticPr fontId="1"/>
  </si>
  <si>
    <t>通所介護、通所リハ</t>
    <rPh sb="0" eb="2">
      <t>ツウショ</t>
    </rPh>
    <rPh sb="2" eb="4">
      <t>カイゴ</t>
    </rPh>
    <rPh sb="5" eb="7">
      <t>ツウショ</t>
    </rPh>
    <phoneticPr fontId="1"/>
  </si>
  <si>
    <t>併設</t>
    <rPh sb="0" eb="2">
      <t>ヘイセツ</t>
    </rPh>
    <phoneticPr fontId="1"/>
  </si>
  <si>
    <t>隣接</t>
    <rPh sb="0" eb="2">
      <t>リンセツ</t>
    </rPh>
    <phoneticPr fontId="1"/>
  </si>
  <si>
    <t>不明</t>
    <rPh sb="0" eb="2">
      <t>フメイ</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</si>
  <si>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</si>
  <si>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</si>
  <si>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</si>
  <si>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</si>
  <si>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</si>
  <si>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</si>
  <si>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</si>
  <si>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不明・申請中等</t>
    <rPh sb="0" eb="2">
      <t>フメイ</t>
    </rPh>
    <rPh sb="3" eb="5">
      <t>シンセイ</t>
    </rPh>
    <rPh sb="5" eb="6">
      <t>ナカ</t>
    </rPh>
    <rPh sb="6" eb="7">
      <t>トウ</t>
    </rPh>
    <phoneticPr fontId="1"/>
  </si>
  <si>
    <t>たんの吸引</t>
    <rPh sb="3" eb="5">
      <t>キュウイン</t>
    </rPh>
    <phoneticPr fontId="1"/>
  </si>
  <si>
    <t>褥瘡の処置</t>
    <rPh sb="0" eb="2">
      <t>ジョクソウ</t>
    </rPh>
    <rPh sb="3" eb="5">
      <t>ショチ</t>
    </rPh>
    <phoneticPr fontId="1"/>
  </si>
  <si>
    <t>経鼻経管栄養の管理</t>
    <rPh sb="0" eb="2">
      <t>ケイビ</t>
    </rPh>
    <rPh sb="2" eb="4">
      <t>ケイカン</t>
    </rPh>
    <rPh sb="4" eb="6">
      <t>エイヨウ</t>
    </rPh>
    <rPh sb="7" eb="9">
      <t>カンリ</t>
    </rPh>
    <phoneticPr fontId="1"/>
  </si>
  <si>
    <t>居室</t>
    <rPh sb="0" eb="2">
      <t>キョシツ</t>
    </rPh>
    <phoneticPr fontId="1"/>
  </si>
  <si>
    <t>２人未満</t>
    <rPh sb="1" eb="2">
      <t>ヒト</t>
    </rPh>
    <rPh sb="2" eb="4">
      <t>ミマン</t>
    </rPh>
    <phoneticPr fontId="1"/>
  </si>
  <si>
    <t>２～４人未満</t>
    <rPh sb="3" eb="4">
      <t>ヒト</t>
    </rPh>
    <rPh sb="4" eb="6">
      <t>ミマン</t>
    </rPh>
    <phoneticPr fontId="1"/>
  </si>
  <si>
    <t>４～６人未満</t>
    <rPh sb="3" eb="4">
      <t>ヒト</t>
    </rPh>
    <rPh sb="4" eb="6">
      <t>ミマン</t>
    </rPh>
    <phoneticPr fontId="1"/>
  </si>
  <si>
    <t>６～８人未満</t>
    <rPh sb="3" eb="4">
      <t>ヒト</t>
    </rPh>
    <rPh sb="4" eb="6">
      <t>ミマン</t>
    </rPh>
    <phoneticPr fontId="1"/>
  </si>
  <si>
    <t>８～10人未満</t>
    <rPh sb="4" eb="5">
      <t>ヒト</t>
    </rPh>
    <rPh sb="5" eb="7">
      <t>ミマン</t>
    </rPh>
    <phoneticPr fontId="1"/>
  </si>
  <si>
    <t>20人以上</t>
    <rPh sb="2" eb="3">
      <t>ニン</t>
    </rPh>
    <rPh sb="3" eb="5">
      <t>イジョウ</t>
    </rPh>
    <phoneticPr fontId="1"/>
  </si>
  <si>
    <t>15～20人未満</t>
    <rPh sb="5" eb="6">
      <t>ニン</t>
    </rPh>
    <rPh sb="6" eb="8">
      <t>ミマン</t>
    </rPh>
    <phoneticPr fontId="1"/>
  </si>
  <si>
    <t>10～15人未満</t>
    <rPh sb="5" eb="6">
      <t>ニン</t>
    </rPh>
    <rPh sb="6" eb="8">
      <t>ミマン</t>
    </rPh>
    <phoneticPr fontId="1"/>
  </si>
  <si>
    <t>２～３人未満</t>
    <rPh sb="3" eb="4">
      <t>ヒト</t>
    </rPh>
    <rPh sb="4" eb="6">
      <t>ミマン</t>
    </rPh>
    <phoneticPr fontId="1"/>
  </si>
  <si>
    <t>３～４人未満</t>
    <rPh sb="3" eb="4">
      <t>ヒト</t>
    </rPh>
    <rPh sb="4" eb="6">
      <t>ミマン</t>
    </rPh>
    <phoneticPr fontId="1"/>
  </si>
  <si>
    <t>４～５人未満</t>
    <rPh sb="3" eb="4">
      <t>ヒト</t>
    </rPh>
    <rPh sb="4" eb="6">
      <t>ミマン</t>
    </rPh>
    <phoneticPr fontId="1"/>
  </si>
  <si>
    <t>６～10人未満</t>
    <rPh sb="4" eb="5">
      <t>ヒト</t>
    </rPh>
    <rPh sb="5" eb="7">
      <t>ミマン</t>
    </rPh>
    <phoneticPr fontId="1"/>
  </si>
  <si>
    <t>10人以上</t>
    <rPh sb="2" eb="3">
      <t>ニン</t>
    </rPh>
    <rPh sb="3" eb="5">
      <t>イジョウ</t>
    </rPh>
    <phoneticPr fontId="1"/>
  </si>
  <si>
    <t>※最小値は０を除く</t>
    <rPh sb="1" eb="4">
      <t>サイショウチ</t>
    </rPh>
    <rPh sb="7" eb="8">
      <t>ノゾ</t>
    </rPh>
    <phoneticPr fontId="1"/>
  </si>
  <si>
    <t>10％未満</t>
    <rPh sb="3" eb="5">
      <t>ミマン</t>
    </rPh>
    <phoneticPr fontId="1"/>
  </si>
  <si>
    <t>10～20％未満</t>
    <rPh sb="6" eb="8">
      <t>ミマン</t>
    </rPh>
    <phoneticPr fontId="1"/>
  </si>
  <si>
    <t>20～30％未満</t>
    <rPh sb="6" eb="8">
      <t>ミマン</t>
    </rPh>
    <phoneticPr fontId="1"/>
  </si>
  <si>
    <t>30～40％未満</t>
    <rPh sb="6" eb="8">
      <t>ミマン</t>
    </rPh>
    <phoneticPr fontId="1"/>
  </si>
  <si>
    <t>平均(％)</t>
    <rPh sb="0" eb="1">
      <t>ヒラ</t>
    </rPh>
    <rPh sb="1" eb="2">
      <t>タモツ</t>
    </rPh>
    <phoneticPr fontId="1"/>
  </si>
  <si>
    <t>10人未満</t>
    <rPh sb="2" eb="3">
      <t>ヒト</t>
    </rPh>
    <rPh sb="3" eb="5">
      <t>ミマン</t>
    </rPh>
    <phoneticPr fontId="1"/>
  </si>
  <si>
    <t>10～20人未満</t>
    <rPh sb="5" eb="6">
      <t>ヒト</t>
    </rPh>
    <rPh sb="6" eb="8">
      <t>ミマン</t>
    </rPh>
    <phoneticPr fontId="1"/>
  </si>
  <si>
    <t>20～30人未満</t>
    <rPh sb="5" eb="6">
      <t>ヒト</t>
    </rPh>
    <rPh sb="6" eb="8">
      <t>ミマン</t>
    </rPh>
    <phoneticPr fontId="1"/>
  </si>
  <si>
    <t>30～40人未満</t>
    <rPh sb="5" eb="6">
      <t>ヒト</t>
    </rPh>
    <rPh sb="6" eb="8">
      <t>ミマン</t>
    </rPh>
    <phoneticPr fontId="1"/>
  </si>
  <si>
    <t>40～50人未満</t>
    <rPh sb="5" eb="6">
      <t>ヒト</t>
    </rPh>
    <rPh sb="6" eb="8">
      <t>ミマン</t>
    </rPh>
    <phoneticPr fontId="1"/>
  </si>
  <si>
    <t>50～60人未満</t>
    <rPh sb="5" eb="6">
      <t>ヒト</t>
    </rPh>
    <rPh sb="6" eb="8">
      <t>ミマン</t>
    </rPh>
    <phoneticPr fontId="1"/>
  </si>
  <si>
    <t>80～100人未満</t>
    <rPh sb="6" eb="7">
      <t>ヒト</t>
    </rPh>
    <rPh sb="7" eb="9">
      <t>ミマン</t>
    </rPh>
    <phoneticPr fontId="1"/>
  </si>
  <si>
    <t>100人以上</t>
    <rPh sb="3" eb="4">
      <t>ヒト</t>
    </rPh>
    <rPh sb="4" eb="6">
      <t>イジョウ</t>
    </rPh>
    <phoneticPr fontId="1"/>
  </si>
  <si>
    <t>５人未満</t>
    <rPh sb="1" eb="2">
      <t>ヒト</t>
    </rPh>
    <rPh sb="2" eb="4">
      <t>ミマン</t>
    </rPh>
    <phoneticPr fontId="1"/>
  </si>
  <si>
    <t>５～10人未満</t>
    <rPh sb="4" eb="5">
      <t>ヒト</t>
    </rPh>
    <rPh sb="5" eb="7">
      <t>ミマン</t>
    </rPh>
    <phoneticPr fontId="1"/>
  </si>
  <si>
    <t>50人以上</t>
    <rPh sb="2" eb="3">
      <t>ヒト</t>
    </rPh>
    <rPh sb="3" eb="5">
      <t>イジョウ</t>
    </rPh>
    <phoneticPr fontId="1"/>
  </si>
  <si>
    <t>１人</t>
    <rPh sb="1" eb="2">
      <t>ヒト</t>
    </rPh>
    <phoneticPr fontId="1"/>
  </si>
  <si>
    <t>２人</t>
    <rPh sb="1" eb="2">
      <t>ヒト</t>
    </rPh>
    <phoneticPr fontId="1"/>
  </si>
  <si>
    <t>３人</t>
    <rPh sb="1" eb="2">
      <t>ヒト</t>
    </rPh>
    <phoneticPr fontId="1"/>
  </si>
  <si>
    <t>４人</t>
    <rPh sb="1" eb="2">
      <t>ヒト</t>
    </rPh>
    <phoneticPr fontId="1"/>
  </si>
  <si>
    <t>平均(人)</t>
    <rPh sb="0" eb="1">
      <t>ヒラ</t>
    </rPh>
    <rPh sb="1" eb="2">
      <t>タモツ</t>
    </rPh>
    <phoneticPr fontId="1"/>
  </si>
  <si>
    <t>最大(人)</t>
    <rPh sb="0" eb="1">
      <t>サイ</t>
    </rPh>
    <rPh sb="1" eb="2">
      <t>ダイ</t>
    </rPh>
    <phoneticPr fontId="1"/>
  </si>
  <si>
    <t>平均(箇所)</t>
    <rPh sb="0" eb="1">
      <t>ヒラ</t>
    </rPh>
    <rPh sb="1" eb="2">
      <t>タモツ</t>
    </rPh>
    <phoneticPr fontId="1"/>
  </si>
  <si>
    <t>最大(箇所)</t>
    <rPh sb="0" eb="1">
      <t>サイ</t>
    </rPh>
    <rPh sb="1" eb="2">
      <t>ダイ</t>
    </rPh>
    <phoneticPr fontId="1"/>
  </si>
  <si>
    <t>３箇所</t>
    <rPh sb="1" eb="3">
      <t>カショ</t>
    </rPh>
    <phoneticPr fontId="1"/>
  </si>
  <si>
    <t>４箇所</t>
    <rPh sb="1" eb="3">
      <t>カショ</t>
    </rPh>
    <phoneticPr fontId="1"/>
  </si>
  <si>
    <t>５箇所</t>
    <rPh sb="1" eb="3">
      <t>カショ</t>
    </rPh>
    <phoneticPr fontId="1"/>
  </si>
  <si>
    <t>10箇所以上</t>
    <rPh sb="2" eb="4">
      <t>カショ</t>
    </rPh>
    <rPh sb="4" eb="6">
      <t>イジョウ</t>
    </rPh>
    <phoneticPr fontId="1"/>
  </si>
  <si>
    <t>20～30人未満</t>
    <rPh sb="5" eb="6">
      <t>ニン</t>
    </rPh>
    <rPh sb="6" eb="8">
      <t>ミマン</t>
    </rPh>
    <phoneticPr fontId="1"/>
  </si>
  <si>
    <t>自立</t>
    <rPh sb="0" eb="2">
      <t>ジリツ</t>
    </rPh>
    <phoneticPr fontId="1"/>
  </si>
  <si>
    <t>加算なし</t>
    <rPh sb="0" eb="2">
      <t>カサン</t>
    </rPh>
    <phoneticPr fontId="1"/>
  </si>
  <si>
    <t>加算あり</t>
    <rPh sb="0" eb="2">
      <t>カサン</t>
    </rPh>
    <phoneticPr fontId="1"/>
  </si>
  <si>
    <t>10人未満</t>
    <rPh sb="3" eb="5">
      <t>ミマン</t>
    </rPh>
    <phoneticPr fontId="1"/>
  </si>
  <si>
    <t>10～20人未満</t>
    <rPh sb="6" eb="8">
      <t>ミマン</t>
    </rPh>
    <phoneticPr fontId="1"/>
  </si>
  <si>
    <t>20～30人未満</t>
    <rPh sb="6" eb="8">
      <t>ミマン</t>
    </rPh>
    <phoneticPr fontId="1"/>
  </si>
  <si>
    <t>30～40人未満</t>
    <rPh sb="6" eb="8">
      <t>ミマン</t>
    </rPh>
    <phoneticPr fontId="1"/>
  </si>
  <si>
    <t>40～50人未満</t>
    <rPh sb="6" eb="8">
      <t>ミマン</t>
    </rPh>
    <phoneticPr fontId="1"/>
  </si>
  <si>
    <t>50～60人未満</t>
    <rPh sb="6" eb="8">
      <t>ミマン</t>
    </rPh>
    <phoneticPr fontId="1"/>
  </si>
  <si>
    <t>60～70人未満</t>
    <rPh sb="6" eb="8">
      <t>ミマン</t>
    </rPh>
    <phoneticPr fontId="1"/>
  </si>
  <si>
    <t>80人以上</t>
    <rPh sb="3" eb="5">
      <t>イジョウ</t>
    </rPh>
    <phoneticPr fontId="1"/>
  </si>
  <si>
    <t>届出していない</t>
    <rPh sb="0" eb="2">
      <t>トドケデ</t>
    </rPh>
    <phoneticPr fontId="1"/>
  </si>
  <si>
    <t>届出している</t>
    <rPh sb="0" eb="2">
      <t>トドケデ</t>
    </rPh>
    <phoneticPr fontId="1"/>
  </si>
  <si>
    <t>５人以上</t>
    <rPh sb="1" eb="2">
      <t>ヒト</t>
    </rPh>
    <rPh sb="2" eb="4">
      <t>イジョウ</t>
    </rPh>
    <phoneticPr fontId="1"/>
  </si>
  <si>
    <t>1.5：1 以上</t>
    <rPh sb="6" eb="8">
      <t>イジョウ</t>
    </rPh>
    <phoneticPr fontId="1"/>
  </si>
  <si>
    <t>2：1 以上</t>
    <rPh sb="4" eb="6">
      <t>イジョウ</t>
    </rPh>
    <phoneticPr fontId="1"/>
  </si>
  <si>
    <t>2.5：1 以上</t>
    <rPh sb="6" eb="8">
      <t>イジョウ</t>
    </rPh>
    <phoneticPr fontId="1"/>
  </si>
  <si>
    <t>3：1 以上</t>
    <rPh sb="4" eb="6">
      <t>イジョウ</t>
    </rPh>
    <phoneticPr fontId="1"/>
  </si>
  <si>
    <t>30～40人未満</t>
    <rPh sb="5" eb="6">
      <t>ニン</t>
    </rPh>
    <rPh sb="6" eb="8">
      <t>ミマン</t>
    </rPh>
    <phoneticPr fontId="1"/>
  </si>
  <si>
    <t>40人以上</t>
    <rPh sb="2" eb="3">
      <t>ニン</t>
    </rPh>
    <rPh sb="3" eb="5">
      <t>イジョウ</t>
    </rPh>
    <phoneticPr fontId="1"/>
  </si>
  <si>
    <t>0.5未満</t>
    <rPh sb="3" eb="5">
      <t>ミマン</t>
    </rPh>
    <phoneticPr fontId="1"/>
  </si>
  <si>
    <t>0.5～1.0未満</t>
    <rPh sb="7" eb="9">
      <t>ミマン</t>
    </rPh>
    <phoneticPr fontId="1"/>
  </si>
  <si>
    <t>1.0～1.5未満</t>
    <rPh sb="7" eb="9">
      <t>ミマン</t>
    </rPh>
    <phoneticPr fontId="1"/>
  </si>
  <si>
    <t>1.5～2.0未満</t>
    <rPh sb="7" eb="9">
      <t>ミマン</t>
    </rPh>
    <phoneticPr fontId="1"/>
  </si>
  <si>
    <t>2.0～2.5未満</t>
    <rPh sb="7" eb="9">
      <t>ミマン</t>
    </rPh>
    <phoneticPr fontId="1"/>
  </si>
  <si>
    <t>2.5～3.0未満</t>
    <rPh sb="7" eb="9">
      <t>ミマン</t>
    </rPh>
    <phoneticPr fontId="1"/>
  </si>
  <si>
    <t>3.0～3.5未満</t>
    <rPh sb="7" eb="9">
      <t>ミマン</t>
    </rPh>
    <phoneticPr fontId="1"/>
  </si>
  <si>
    <t>3.5～4.0未満</t>
    <rPh sb="7" eb="9">
      <t>ミマン</t>
    </rPh>
    <phoneticPr fontId="1"/>
  </si>
  <si>
    <t>4.0～4.5未満</t>
    <rPh sb="7" eb="9">
      <t>ミマン</t>
    </rPh>
    <phoneticPr fontId="1"/>
  </si>
  <si>
    <t>4.5以上</t>
    <rPh sb="3" eb="5">
      <t>イジョウ</t>
    </rPh>
    <phoneticPr fontId="1"/>
  </si>
  <si>
    <t>20％未満</t>
    <rPh sb="3" eb="5">
      <t>ミマン</t>
    </rPh>
    <phoneticPr fontId="1"/>
  </si>
  <si>
    <t>20～40％未満</t>
    <rPh sb="6" eb="8">
      <t>ミマン</t>
    </rPh>
    <phoneticPr fontId="1"/>
  </si>
  <si>
    <t>60～80人未満</t>
    <rPh sb="5" eb="6">
      <t>ヒト</t>
    </rPh>
    <rPh sb="6" eb="8">
      <t>ミマン</t>
    </rPh>
    <phoneticPr fontId="1"/>
  </si>
  <si>
    <t>全　体</t>
    <rPh sb="0" eb="1">
      <t>ゼン</t>
    </rPh>
    <rPh sb="2" eb="3">
      <t>カラダ</t>
    </rPh>
    <phoneticPr fontId="1"/>
  </si>
  <si>
    <t>《定員50人換算》</t>
    <rPh sb="1" eb="3">
      <t>テイイン</t>
    </rPh>
    <rPh sb="5" eb="6">
      <t>ヒト</t>
    </rPh>
    <rPh sb="6" eb="8">
      <t>カンサン</t>
    </rPh>
    <phoneticPr fontId="1"/>
  </si>
  <si>
    <t>最大(％)</t>
    <rPh sb="0" eb="1">
      <t>サイ</t>
    </rPh>
    <rPh sb="1" eb="2">
      <t>ダイ</t>
    </rPh>
    <phoneticPr fontId="1"/>
  </si>
  <si>
    <t>最小(％)</t>
    <rPh sb="0" eb="1">
      <t>サイ</t>
    </rPh>
    <rPh sb="1" eb="2">
      <t>ショウ</t>
    </rPh>
    <phoneticPr fontId="1"/>
  </si>
  <si>
    <t>40～50％未満</t>
    <rPh sb="6" eb="8">
      <t>ミマン</t>
    </rPh>
    <phoneticPr fontId="1"/>
  </si>
  <si>
    <t>50～60％未満</t>
    <rPh sb="6" eb="8">
      <t>ミマン</t>
    </rPh>
    <phoneticPr fontId="1"/>
  </si>
  <si>
    <t>60～70％未満</t>
    <rPh sb="6" eb="8">
      <t>ミマン</t>
    </rPh>
    <phoneticPr fontId="1"/>
  </si>
  <si>
    <t>80％以上</t>
    <rPh sb="3" eb="5">
      <t>イジョウ</t>
    </rPh>
    <phoneticPr fontId="1"/>
  </si>
  <si>
    <t>人数積み上げ（人）</t>
    <rPh sb="0" eb="2">
      <t>ニンズウ</t>
    </rPh>
    <rPh sb="2" eb="3">
      <t>ツ</t>
    </rPh>
    <rPh sb="4" eb="5">
      <t>ア</t>
    </rPh>
    <rPh sb="7" eb="8">
      <t>ヒト</t>
    </rPh>
    <phoneticPr fontId="1"/>
  </si>
  <si>
    <t>エラー・無回答</t>
    <rPh sb="4" eb="7">
      <t>ムカイトウ</t>
    </rPh>
    <phoneticPr fontId="1"/>
  </si>
  <si>
    <t>70～80％未満</t>
    <rPh sb="6" eb="8">
      <t>ミマン</t>
    </rPh>
    <phoneticPr fontId="1"/>
  </si>
  <si>
    <t>80～90％未満</t>
    <rPh sb="6" eb="8">
      <t>ミマン</t>
    </rPh>
    <phoneticPr fontId="1"/>
  </si>
  <si>
    <t>90～100％未満</t>
    <rPh sb="7" eb="9">
      <t>ミマン</t>
    </rPh>
    <phoneticPr fontId="1"/>
  </si>
  <si>
    <t>平均(人)</t>
    <rPh sb="0" eb="1">
      <t>ヒラ</t>
    </rPh>
    <rPh sb="1" eb="2">
      <t>タモツ</t>
    </rPh>
    <rPh sb="3" eb="4">
      <t>ヒト</t>
    </rPh>
    <phoneticPr fontId="1"/>
  </si>
  <si>
    <t>10人未満</t>
    <rPh sb="2" eb="3">
      <t>ニン</t>
    </rPh>
    <rPh sb="3" eb="5">
      <t>ミマン</t>
    </rPh>
    <phoneticPr fontId="1"/>
  </si>
  <si>
    <t>最小(人)</t>
    <rPh sb="0" eb="1">
      <t>サイ</t>
    </rPh>
    <rPh sb="1" eb="2">
      <t>ショウ</t>
    </rPh>
    <phoneticPr fontId="1"/>
  </si>
  <si>
    <t>居宅介護支援</t>
    <rPh sb="0" eb="2">
      <t>キョタク</t>
    </rPh>
    <rPh sb="2" eb="4">
      <t>カイゴ</t>
    </rPh>
    <rPh sb="4" eb="6">
      <t>シエン</t>
    </rPh>
    <phoneticPr fontId="1"/>
  </si>
  <si>
    <t>人数</t>
    <rPh sb="0" eb="2">
      <t>ニンズウ</t>
    </rPh>
    <phoneticPr fontId="1"/>
  </si>
  <si>
    <t>Ⅰ</t>
  </si>
  <si>
    <t>Ⅱ</t>
  </si>
  <si>
    <t>Ⅲ</t>
  </si>
  <si>
    <t>Ⅳ</t>
  </si>
  <si>
    <t>Ｍ</t>
  </si>
  <si>
    <t>100％</t>
  </si>
  <si>
    <t>訪問看護</t>
    <rPh sb="0" eb="2">
      <t>ホウモン</t>
    </rPh>
    <rPh sb="2" eb="4">
      <t>カンゴ</t>
    </rPh>
    <phoneticPr fontId="1"/>
  </si>
  <si>
    <t>病院</t>
    <rPh sb="0" eb="2">
      <t>ヒヨ</t>
    </rPh>
    <phoneticPr fontId="1"/>
  </si>
  <si>
    <t>診療所（有床）</t>
    <rPh sb="0" eb="3">
      <t>シンリョウショ</t>
    </rPh>
    <rPh sb="4" eb="6">
      <t>ユウショウ</t>
    </rPh>
    <phoneticPr fontId="1"/>
  </si>
  <si>
    <t>診療所（無床）</t>
    <rPh sb="0" eb="3">
      <t>シンリョウショ</t>
    </rPh>
    <rPh sb="4" eb="6">
      <t>ムショウ</t>
    </rPh>
    <phoneticPr fontId="1"/>
  </si>
  <si>
    <t>歯科診療</t>
    <rPh sb="0" eb="2">
      <t>シカ</t>
    </rPh>
    <rPh sb="2" eb="4">
      <t>シンリョウ</t>
    </rPh>
    <phoneticPr fontId="1"/>
  </si>
  <si>
    <t>調剤薬局</t>
    <rPh sb="0" eb="2">
      <t>チョウザイ</t>
    </rPh>
    <rPh sb="2" eb="4">
      <t>ヤッキョク</t>
    </rPh>
    <phoneticPr fontId="1"/>
  </si>
  <si>
    <t>60％以上</t>
    <rPh sb="3" eb="5">
      <t>イジョウ</t>
    </rPh>
    <phoneticPr fontId="1"/>
  </si>
  <si>
    <t>50％未満</t>
    <rPh sb="3" eb="5">
      <t>ミマン</t>
    </rPh>
    <phoneticPr fontId="1"/>
  </si>
  <si>
    <t>50～70％未満</t>
    <rPh sb="6" eb="8">
      <t>ミマン</t>
    </rPh>
    <phoneticPr fontId="1"/>
  </si>
  <si>
    <t>80～100％未満</t>
    <rPh sb="7" eb="9">
      <t>ミマン</t>
    </rPh>
    <phoneticPr fontId="1"/>
  </si>
  <si>
    <t>30％未満</t>
    <rPh sb="3" eb="5">
      <t>ミマン</t>
    </rPh>
    <phoneticPr fontId="1"/>
  </si>
  <si>
    <t>30～50％未満</t>
    <rPh sb="6" eb="8">
      <t>ミマン</t>
    </rPh>
    <phoneticPr fontId="1"/>
  </si>
  <si>
    <t>６～７箇所</t>
    <rPh sb="3" eb="5">
      <t>カショ</t>
    </rPh>
    <phoneticPr fontId="1"/>
  </si>
  <si>
    <t>０人</t>
    <rPh sb="1" eb="2">
      <t>ヒト</t>
    </rPh>
    <phoneticPr fontId="1"/>
  </si>
  <si>
    <t>０％</t>
    <phoneticPr fontId="1"/>
  </si>
  <si>
    <t>０％</t>
  </si>
  <si>
    <t>０人</t>
  </si>
  <si>
    <t>１級地</t>
    <rPh sb="1" eb="3">
      <t>キュウチ</t>
    </rPh>
    <phoneticPr fontId="9"/>
  </si>
  <si>
    <t>２級地</t>
    <rPh sb="1" eb="3">
      <t>キュウチ</t>
    </rPh>
    <phoneticPr fontId="9"/>
  </si>
  <si>
    <t>３級地</t>
    <rPh sb="1" eb="3">
      <t>キュウチ</t>
    </rPh>
    <phoneticPr fontId="9"/>
  </si>
  <si>
    <t>４級地</t>
    <rPh sb="1" eb="3">
      <t>キュウチ</t>
    </rPh>
    <phoneticPr fontId="9"/>
  </si>
  <si>
    <t>５級地</t>
    <rPh sb="1" eb="3">
      <t>キュウチ</t>
    </rPh>
    <phoneticPr fontId="9"/>
  </si>
  <si>
    <t>６級地</t>
    <rPh sb="1" eb="3">
      <t>キュウチ</t>
    </rPh>
    <phoneticPr fontId="9"/>
  </si>
  <si>
    <t>都市区分</t>
    <rPh sb="0" eb="2">
      <t>トシ</t>
    </rPh>
    <rPh sb="2" eb="4">
      <t>クブン</t>
    </rPh>
    <phoneticPr fontId="1"/>
  </si>
  <si>
    <t>加算あり（Ⅱ）</t>
    <rPh sb="0" eb="2">
      <t>カサン</t>
    </rPh>
    <phoneticPr fontId="1"/>
  </si>
  <si>
    <t>20～50％未満</t>
    <rPh sb="6" eb="8">
      <t>ミマン</t>
    </rPh>
    <phoneticPr fontId="1"/>
  </si>
  <si>
    <t>50～80％未満</t>
    <rPh sb="6" eb="8">
      <t>ミマン</t>
    </rPh>
    <phoneticPr fontId="1"/>
  </si>
  <si>
    <t>25％未満</t>
    <rPh sb="3" eb="5">
      <t>ミマン</t>
    </rPh>
    <phoneticPr fontId="3"/>
  </si>
  <si>
    <t>25～50％未満</t>
    <rPh sb="6" eb="8">
      <t>ミマン</t>
    </rPh>
    <phoneticPr fontId="3"/>
  </si>
  <si>
    <t>50～70％未満</t>
    <rPh sb="6" eb="8">
      <t>ミマン</t>
    </rPh>
    <phoneticPr fontId="3"/>
  </si>
  <si>
    <t>70％以上</t>
    <rPh sb="3" eb="5">
      <t>イジョウ</t>
    </rPh>
    <phoneticPr fontId="3"/>
  </si>
  <si>
    <t>70～80人未満</t>
    <rPh sb="5" eb="6">
      <t>ニン</t>
    </rPh>
    <rPh sb="6" eb="8">
      <t>ミマン</t>
    </rPh>
    <phoneticPr fontId="1"/>
  </si>
  <si>
    <t>50人</t>
    <rPh sb="2" eb="3">
      <t>ニン</t>
    </rPh>
    <phoneticPr fontId="1"/>
  </si>
  <si>
    <t>20人未満</t>
    <rPh sb="2" eb="3">
      <t>ニン</t>
    </rPh>
    <rPh sb="3" eb="5">
      <t>ミマン</t>
    </rPh>
    <phoneticPr fontId="1"/>
  </si>
  <si>
    <t>７級地</t>
    <rPh sb="1" eb="3">
      <t>キュウチ</t>
    </rPh>
    <phoneticPr fontId="9"/>
  </si>
  <si>
    <t>40～60％未満</t>
    <rPh sb="6" eb="8">
      <t>ミマン</t>
    </rPh>
    <phoneticPr fontId="1"/>
  </si>
  <si>
    <t>60～80％未満</t>
    <rPh sb="6" eb="8">
      <t>ミマン</t>
    </rPh>
    <phoneticPr fontId="1"/>
  </si>
  <si>
    <t>介護付有料老人ホーム</t>
    <rPh sb="0" eb="3">
      <t>カイゴツキ</t>
    </rPh>
    <rPh sb="3" eb="10">
      <t>ユロ</t>
    </rPh>
    <phoneticPr fontId="1"/>
  </si>
  <si>
    <t>住宅型有料老人ホーム</t>
    <rPh sb="0" eb="2">
      <t>ジュウタク</t>
    </rPh>
    <rPh sb="2" eb="3">
      <t>カタ</t>
    </rPh>
    <rPh sb="3" eb="10">
      <t>ユロ</t>
    </rPh>
    <phoneticPr fontId="1"/>
  </si>
  <si>
    <t>サービス付（特）</t>
    <rPh sb="4" eb="5">
      <t>ツキ</t>
    </rPh>
    <rPh sb="6" eb="7">
      <t>トク</t>
    </rPh>
    <phoneticPr fontId="1"/>
  </si>
  <si>
    <t>サービス付（非特）</t>
    <rPh sb="4" eb="5">
      <t>ツキ</t>
    </rPh>
    <rPh sb="6" eb="7">
      <t>ヒ</t>
    </rPh>
    <rPh sb="7" eb="8">
      <t>トク</t>
    </rPh>
    <phoneticPr fontId="1"/>
  </si>
  <si>
    <t>件数</t>
    <rPh sb="0" eb="2">
      <t>ケンスウ</t>
    </rPh>
    <phoneticPr fontId="1"/>
  </si>
  <si>
    <t>割合</t>
    <rPh sb="0" eb="2">
      <t>ワリアイ</t>
    </rPh>
    <phoneticPr fontId="1"/>
  </si>
  <si>
    <t>Ⅰ　運営法人の概要</t>
    <rPh sb="2" eb="4">
      <t>ウンエイ</t>
    </rPh>
    <rPh sb="4" eb="6">
      <t>ホウジン</t>
    </rPh>
    <rPh sb="7" eb="9">
      <t>ガイヨウ</t>
    </rPh>
    <phoneticPr fontId="1"/>
  </si>
  <si>
    <t>問１(1) 事業主体法人種別</t>
    <rPh sb="0" eb="1">
      <t>トイ</t>
    </rPh>
    <rPh sb="6" eb="8">
      <t>ジギョウ</t>
    </rPh>
    <rPh sb="8" eb="10">
      <t>シュタイ</t>
    </rPh>
    <rPh sb="10" eb="12">
      <t>ホウジン</t>
    </rPh>
    <rPh sb="12" eb="14">
      <t>シュベツ</t>
    </rPh>
    <phoneticPr fontId="1"/>
  </si>
  <si>
    <t>株式会社</t>
    <rPh sb="0" eb="4">
      <t>カフ</t>
    </rPh>
    <phoneticPr fontId="1"/>
  </si>
  <si>
    <t>有限会社</t>
    <rPh sb="0" eb="2">
      <t>ユウゲン</t>
    </rPh>
    <rPh sb="2" eb="4">
      <t>カイシャ</t>
    </rPh>
    <phoneticPr fontId="1"/>
  </si>
  <si>
    <t>社会福祉法人</t>
    <rPh sb="0" eb="2">
      <t>シャカイ</t>
    </rPh>
    <rPh sb="2" eb="4">
      <t>フクシ</t>
    </rPh>
    <rPh sb="4" eb="6">
      <t>ホウジン</t>
    </rPh>
    <phoneticPr fontId="1"/>
  </si>
  <si>
    <t>医療法人</t>
    <rPh sb="0" eb="2">
      <t>イリョウ</t>
    </rPh>
    <rPh sb="2" eb="4">
      <t>ホウジン</t>
    </rPh>
    <phoneticPr fontId="1"/>
  </si>
  <si>
    <t>財団法人・社団法人</t>
    <rPh sb="0" eb="4">
      <t>ザイダンホウジン</t>
    </rPh>
    <rPh sb="5" eb="7">
      <t>シャダン</t>
    </rPh>
    <rPh sb="7" eb="9">
      <t>ホウジン</t>
    </rPh>
    <phoneticPr fontId="1"/>
  </si>
  <si>
    <t>NPO法人</t>
    <rPh sb="0" eb="5">
      <t>エホ</t>
    </rPh>
    <phoneticPr fontId="1"/>
  </si>
  <si>
    <t>問１(2) 母体となる法人の業種</t>
    <rPh sb="0" eb="1">
      <t>トイ</t>
    </rPh>
    <rPh sb="6" eb="8">
      <t>ボタイ</t>
    </rPh>
    <rPh sb="11" eb="13">
      <t>ホウジン</t>
    </rPh>
    <rPh sb="14" eb="16">
      <t>ギョウシュ</t>
    </rPh>
    <phoneticPr fontId="1"/>
  </si>
  <si>
    <t>介護サービス関連</t>
    <rPh sb="0" eb="2">
      <t>カイゴ</t>
    </rPh>
    <rPh sb="6" eb="8">
      <t>カンレン</t>
    </rPh>
    <phoneticPr fontId="1"/>
  </si>
  <si>
    <t>不動産・建設業関連</t>
    <rPh sb="0" eb="3">
      <t>フドウサン</t>
    </rPh>
    <rPh sb="4" eb="7">
      <t>ケンセツギョウ</t>
    </rPh>
    <rPh sb="7" eb="9">
      <t>カンレン</t>
    </rPh>
    <phoneticPr fontId="1"/>
  </si>
  <si>
    <t>医療関連</t>
    <rPh sb="0" eb="2">
      <t>イリョウ</t>
    </rPh>
    <rPh sb="2" eb="4">
      <t>カンレン</t>
    </rPh>
    <phoneticPr fontId="1"/>
  </si>
  <si>
    <t>社会福祉関連</t>
    <rPh sb="0" eb="2">
      <t>シャカイ</t>
    </rPh>
    <rPh sb="2" eb="4">
      <t>フクシ</t>
    </rPh>
    <rPh sb="4" eb="6">
      <t>カンレン</t>
    </rPh>
    <phoneticPr fontId="1"/>
  </si>
  <si>
    <t>問１(3) 有料老人ホーム・サービス付き高齢者向け住宅の運営数</t>
    <rPh sb="0" eb="1">
      <t>トイ</t>
    </rPh>
    <rPh sb="6" eb="8">
      <t>ユウリョウ</t>
    </rPh>
    <rPh sb="8" eb="10">
      <t>ロウジン</t>
    </rPh>
    <rPh sb="18" eb="19">
      <t>ヅ</t>
    </rPh>
    <rPh sb="20" eb="23">
      <t>コウレイシャ</t>
    </rPh>
    <rPh sb="23" eb="24">
      <t>ム</t>
    </rPh>
    <rPh sb="25" eb="27">
      <t>ジュウタク</t>
    </rPh>
    <rPh sb="28" eb="30">
      <t>ウンエイ</t>
    </rPh>
    <rPh sb="30" eb="31">
      <t>スウ</t>
    </rPh>
    <phoneticPr fontId="1"/>
  </si>
  <si>
    <t>３～９箇所</t>
    <rPh sb="3" eb="5">
      <t>カショ</t>
    </rPh>
    <phoneticPr fontId="1"/>
  </si>
  <si>
    <t>10～49箇所</t>
    <rPh sb="5" eb="7">
      <t>カショ</t>
    </rPh>
    <phoneticPr fontId="1"/>
  </si>
  <si>
    <t>50箇所以上</t>
    <rPh sb="2" eb="4">
      <t>カショ</t>
    </rPh>
    <rPh sb="4" eb="6">
      <t>イジョウ</t>
    </rPh>
    <phoneticPr fontId="1"/>
  </si>
  <si>
    <t>Ⅱ　施設の概要</t>
    <rPh sb="2" eb="4">
      <t>シセツ</t>
    </rPh>
    <rPh sb="5" eb="7">
      <t>ガイヨウ</t>
    </rPh>
    <phoneticPr fontId="1"/>
  </si>
  <si>
    <t>問２(1) 事業所開設年月</t>
    <rPh sb="0" eb="1">
      <t>トイ</t>
    </rPh>
    <rPh sb="6" eb="9">
      <t>ジギョウショ</t>
    </rPh>
    <rPh sb="9" eb="11">
      <t>カイセツ</t>
    </rPh>
    <rPh sb="11" eb="13">
      <t>ネンゲツ</t>
    </rPh>
    <phoneticPr fontId="1"/>
  </si>
  <si>
    <t>1999年以前</t>
    <rPh sb="4" eb="5">
      <t>ネン</t>
    </rPh>
    <rPh sb="5" eb="7">
      <t>イゼン</t>
    </rPh>
    <phoneticPr fontId="1"/>
  </si>
  <si>
    <t>2000～2002年</t>
    <rPh sb="9" eb="10">
      <t>ネン</t>
    </rPh>
    <phoneticPr fontId="1"/>
  </si>
  <si>
    <t>2003～2005年</t>
    <rPh sb="9" eb="10">
      <t>ネン</t>
    </rPh>
    <phoneticPr fontId="1"/>
  </si>
  <si>
    <t>2006～2008年</t>
    <rPh sb="9" eb="10">
      <t>ネン</t>
    </rPh>
    <phoneticPr fontId="1"/>
  </si>
  <si>
    <t>2009～2011年</t>
    <rPh sb="9" eb="10">
      <t>ネン</t>
    </rPh>
    <phoneticPr fontId="1"/>
  </si>
  <si>
    <t>自立のみ</t>
    <rPh sb="0" eb="2">
      <t>ジリツ</t>
    </rPh>
    <phoneticPr fontId="1"/>
  </si>
  <si>
    <t>自立・要支援のみ</t>
    <rPh sb="0" eb="2">
      <t>ジリツ</t>
    </rPh>
    <rPh sb="3" eb="6">
      <t>ヨウシエン</t>
    </rPh>
    <phoneticPr fontId="1"/>
  </si>
  <si>
    <t>要支援・要介護のみ</t>
    <rPh sb="0" eb="3">
      <t>ヨウシエン</t>
    </rPh>
    <rPh sb="4" eb="7">
      <t>ヨウカイゴ</t>
    </rPh>
    <phoneticPr fontId="1"/>
  </si>
  <si>
    <t>要介護のみ</t>
    <rPh sb="0" eb="3">
      <t>ヨウカイゴ</t>
    </rPh>
    <phoneticPr fontId="1"/>
  </si>
  <si>
    <t>自立・要支援・要介護（要件なし）</t>
    <rPh sb="0" eb="2">
      <t>ジリツ</t>
    </rPh>
    <rPh sb="3" eb="6">
      <t>ヨウシエン</t>
    </rPh>
    <rPh sb="7" eb="10">
      <t>ヨウカイゴ</t>
    </rPh>
    <rPh sb="11" eb="13">
      <t>ヨウケン</t>
    </rPh>
    <phoneticPr fontId="1"/>
  </si>
  <si>
    <t>問２(3) 特定施設入居者生活介護の指定（複数回答）</t>
    <rPh sb="0" eb="1">
      <t>トイ</t>
    </rPh>
    <rPh sb="6" eb="8">
      <t>トクテイ</t>
    </rPh>
    <rPh sb="8" eb="10">
      <t>シセツ</t>
    </rPh>
    <rPh sb="10" eb="13">
      <t>ニュウキョシャ</t>
    </rPh>
    <rPh sb="13" eb="15">
      <t>セイカツ</t>
    </rPh>
    <rPh sb="15" eb="17">
      <t>カイゴ</t>
    </rPh>
    <rPh sb="18" eb="20">
      <t>シテイ</t>
    </rPh>
    <rPh sb="21" eb="23">
      <t>フクスウ</t>
    </rPh>
    <rPh sb="23" eb="25">
      <t>カイトウ</t>
    </rPh>
    <phoneticPr fontId="1"/>
  </si>
  <si>
    <t>指定なし</t>
    <rPh sb="0" eb="2">
      <t>シテイ</t>
    </rPh>
    <phoneticPr fontId="1"/>
  </si>
  <si>
    <t>10室未満</t>
    <rPh sb="2" eb="3">
      <t>シツ</t>
    </rPh>
    <rPh sb="3" eb="5">
      <t>ミマン</t>
    </rPh>
    <phoneticPr fontId="1"/>
  </si>
  <si>
    <t>100室以上</t>
    <rPh sb="3" eb="4">
      <t>シツ</t>
    </rPh>
    <rPh sb="4" eb="6">
      <t>イジョウ</t>
    </rPh>
    <phoneticPr fontId="1"/>
  </si>
  <si>
    <t>平均(室・戸)</t>
    <rPh sb="0" eb="1">
      <t>ヒラ</t>
    </rPh>
    <rPh sb="1" eb="2">
      <t>タモツ</t>
    </rPh>
    <phoneticPr fontId="1"/>
  </si>
  <si>
    <t>最大(室・戸)</t>
    <rPh sb="0" eb="1">
      <t>サイ</t>
    </rPh>
    <rPh sb="1" eb="2">
      <t>ダイ</t>
    </rPh>
    <phoneticPr fontId="1"/>
  </si>
  <si>
    <t>最小(室・戸)</t>
    <rPh sb="0" eb="1">
      <t>サイ</t>
    </rPh>
    <rPh sb="1" eb="2">
      <t>ショウ</t>
    </rPh>
    <phoneticPr fontId="1"/>
  </si>
  <si>
    <t>90～95％未満</t>
    <rPh sb="6" eb="8">
      <t>ミマン</t>
    </rPh>
    <phoneticPr fontId="1"/>
  </si>
  <si>
    <t>100％</t>
    <phoneticPr fontId="1"/>
  </si>
  <si>
    <t>全額前払い</t>
    <rPh sb="0" eb="2">
      <t>ゼンガク</t>
    </rPh>
    <rPh sb="2" eb="4">
      <t>マエバラ</t>
    </rPh>
    <phoneticPr fontId="1"/>
  </si>
  <si>
    <t>一部を前払い、残りを月払い（併用方式）</t>
    <rPh sb="0" eb="2">
      <t>イチブ</t>
    </rPh>
    <rPh sb="3" eb="5">
      <t>マエバラ</t>
    </rPh>
    <rPh sb="7" eb="8">
      <t>ノコ</t>
    </rPh>
    <rPh sb="10" eb="12">
      <t>ツキバラ</t>
    </rPh>
    <rPh sb="14" eb="16">
      <t>ヘイヨウ</t>
    </rPh>
    <rPh sb="16" eb="18">
      <t>ホウシキ</t>
    </rPh>
    <phoneticPr fontId="1"/>
  </si>
  <si>
    <t>全額年払い</t>
    <rPh sb="0" eb="2">
      <t>ゼンガク</t>
    </rPh>
    <rPh sb="2" eb="4">
      <t>ネンバラ</t>
    </rPh>
    <phoneticPr fontId="1"/>
  </si>
  <si>
    <t>全額月払い</t>
    <rPh sb="0" eb="2">
      <t>ゼンガク</t>
    </rPh>
    <rPh sb="2" eb="4">
      <t>ツキバラ</t>
    </rPh>
    <phoneticPr fontId="1"/>
  </si>
  <si>
    <t>13～18㎡未満</t>
    <rPh sb="6" eb="8">
      <t>ミマン</t>
    </rPh>
    <phoneticPr fontId="1"/>
  </si>
  <si>
    <t>18～25㎡未満</t>
    <rPh sb="6" eb="8">
      <t>ミマン</t>
    </rPh>
    <phoneticPr fontId="1"/>
  </si>
  <si>
    <t>25～30㎡未満</t>
    <rPh sb="6" eb="8">
      <t>ミマン</t>
    </rPh>
    <phoneticPr fontId="1"/>
  </si>
  <si>
    <t>30㎡以上</t>
    <rPh sb="3" eb="5">
      <t>イジョウ</t>
    </rPh>
    <phoneticPr fontId="1"/>
  </si>
  <si>
    <t>平均(㎡)</t>
    <rPh sb="0" eb="1">
      <t>ヒラ</t>
    </rPh>
    <rPh sb="1" eb="2">
      <t>タモツ</t>
    </rPh>
    <phoneticPr fontId="1"/>
  </si>
  <si>
    <t>最大(㎡)</t>
    <rPh sb="0" eb="1">
      <t>サイ</t>
    </rPh>
    <rPh sb="1" eb="2">
      <t>ダイ</t>
    </rPh>
    <phoneticPr fontId="1"/>
  </si>
  <si>
    <t>最小(㎡)</t>
    <rPh sb="0" eb="1">
      <t>サイ</t>
    </rPh>
    <rPh sb="1" eb="2">
      <t>ショウ</t>
    </rPh>
    <phoneticPr fontId="1"/>
  </si>
  <si>
    <t>０円</t>
    <rPh sb="1" eb="2">
      <t>エン</t>
    </rPh>
    <phoneticPr fontId="1"/>
  </si>
  <si>
    <t>３万円未満</t>
    <rPh sb="1" eb="3">
      <t>マンエン</t>
    </rPh>
    <rPh sb="3" eb="5">
      <t>ミマン</t>
    </rPh>
    <phoneticPr fontId="1"/>
  </si>
  <si>
    <t>３～４万円未満</t>
    <rPh sb="3" eb="5">
      <t>マンエン</t>
    </rPh>
    <rPh sb="5" eb="7">
      <t>ミマン</t>
    </rPh>
    <phoneticPr fontId="1"/>
  </si>
  <si>
    <t>４～５万円未満</t>
    <rPh sb="3" eb="5">
      <t>マンエン</t>
    </rPh>
    <rPh sb="5" eb="7">
      <t>ミマン</t>
    </rPh>
    <phoneticPr fontId="1"/>
  </si>
  <si>
    <t>５～６万円未満</t>
    <rPh sb="3" eb="5">
      <t>マンエン</t>
    </rPh>
    <rPh sb="5" eb="7">
      <t>ミマン</t>
    </rPh>
    <phoneticPr fontId="1"/>
  </si>
  <si>
    <t>６～７万円未満</t>
    <rPh sb="3" eb="5">
      <t>マンエン</t>
    </rPh>
    <rPh sb="5" eb="7">
      <t>ミマン</t>
    </rPh>
    <phoneticPr fontId="1"/>
  </si>
  <si>
    <t>７～８万円未満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</si>
  <si>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</si>
  <si>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</si>
  <si>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15万円以上</t>
    <rPh sb="2" eb="4">
      <t>マンエン</t>
    </rPh>
    <rPh sb="4" eb="6">
      <t>イジョウ</t>
    </rPh>
    <phoneticPr fontId="1"/>
  </si>
  <si>
    <t>１万円未満</t>
    <rPh sb="1" eb="3">
      <t>マンエン</t>
    </rPh>
    <rPh sb="3" eb="5">
      <t>ミマン</t>
    </rPh>
    <phoneticPr fontId="1"/>
  </si>
  <si>
    <t>１～２万円未満</t>
    <rPh sb="3" eb="5">
      <t>マンエン</t>
    </rPh>
    <rPh sb="5" eb="7">
      <t>ミマン</t>
    </rPh>
    <phoneticPr fontId="1"/>
  </si>
  <si>
    <t>２～３万円未満</t>
    <rPh sb="3" eb="5">
      <t>マンエン</t>
    </rPh>
    <rPh sb="5" eb="7">
      <t>ミマン</t>
    </rPh>
    <phoneticPr fontId="1"/>
  </si>
  <si>
    <t>６～８万円未満</t>
    <rPh sb="3" eb="5">
      <t>マンエン</t>
    </rPh>
    <rPh sb="5" eb="7">
      <t>ミマン</t>
    </rPh>
    <phoneticPr fontId="1"/>
  </si>
  <si>
    <t>10万円以上</t>
    <rPh sb="2" eb="4">
      <t>マンエン</t>
    </rPh>
    <rPh sb="4" eb="6">
      <t>イジョウ</t>
    </rPh>
    <phoneticPr fontId="1"/>
  </si>
  <si>
    <t>６万円以上</t>
    <rPh sb="1" eb="3">
      <t>マンエン</t>
    </rPh>
    <rPh sb="3" eb="5">
      <t>イジョウ</t>
    </rPh>
    <phoneticPr fontId="1"/>
  </si>
  <si>
    <t>５千円未満</t>
    <rPh sb="1" eb="3">
      <t>センエン</t>
    </rPh>
    <rPh sb="3" eb="5">
      <t>ミマン</t>
    </rPh>
    <phoneticPr fontId="1"/>
  </si>
  <si>
    <t>５千～１万円未満</t>
    <rPh sb="1" eb="2">
      <t>セン</t>
    </rPh>
    <rPh sb="4" eb="6">
      <t>マンエン</t>
    </rPh>
    <rPh sb="6" eb="8">
      <t>ミマン</t>
    </rPh>
    <phoneticPr fontId="1"/>
  </si>
  <si>
    <t>１～１万５千円未満</t>
    <rPh sb="3" eb="4">
      <t>マン</t>
    </rPh>
    <rPh sb="5" eb="7">
      <t>センエン</t>
    </rPh>
    <rPh sb="7" eb="9">
      <t>ミマン</t>
    </rPh>
    <phoneticPr fontId="1"/>
  </si>
  <si>
    <t>１万５千～２万円未満</t>
    <rPh sb="1" eb="2">
      <t>マン</t>
    </rPh>
    <rPh sb="3" eb="4">
      <t>セン</t>
    </rPh>
    <rPh sb="6" eb="8">
      <t>マンエン</t>
    </rPh>
    <rPh sb="8" eb="10">
      <t>ミマン</t>
    </rPh>
    <phoneticPr fontId="1"/>
  </si>
  <si>
    <t>４万円以上</t>
    <rPh sb="1" eb="3">
      <t>マンエン</t>
    </rPh>
    <rPh sb="3" eb="5">
      <t>イジョウ</t>
    </rPh>
    <phoneticPr fontId="1"/>
  </si>
  <si>
    <t>平均(円)</t>
    <rPh sb="0" eb="1">
      <t>ヒラ</t>
    </rPh>
    <rPh sb="1" eb="2">
      <t>タモツ</t>
    </rPh>
    <rPh sb="3" eb="4">
      <t>エン</t>
    </rPh>
    <phoneticPr fontId="1"/>
  </si>
  <si>
    <t>最大(円)</t>
    <rPh sb="0" eb="1">
      <t>サイ</t>
    </rPh>
    <rPh sb="1" eb="2">
      <t>ダイ</t>
    </rPh>
    <phoneticPr fontId="1"/>
  </si>
  <si>
    <t>最小(円)</t>
    <rPh sb="0" eb="1">
      <t>サイ</t>
    </rPh>
    <rPh sb="1" eb="2">
      <t>ショウ</t>
    </rPh>
    <phoneticPr fontId="1"/>
  </si>
  <si>
    <t>40～100％未満</t>
    <rPh sb="7" eb="9">
      <t>ミマン</t>
    </rPh>
    <phoneticPr fontId="1"/>
  </si>
  <si>
    <t>３万円未満</t>
    <rPh sb="1" eb="2">
      <t>マン</t>
    </rPh>
    <rPh sb="2" eb="3">
      <t>エン</t>
    </rPh>
    <rPh sb="3" eb="5">
      <t>ミマン</t>
    </rPh>
    <phoneticPr fontId="1"/>
  </si>
  <si>
    <t>15～20万円未満</t>
    <rPh sb="5" eb="7">
      <t>マンエン</t>
    </rPh>
    <rPh sb="7" eb="9">
      <t>ミマン</t>
    </rPh>
    <phoneticPr fontId="1"/>
  </si>
  <si>
    <t>20万円以上</t>
    <rPh sb="2" eb="4">
      <t>マンエン</t>
    </rPh>
    <rPh sb="4" eb="6">
      <t>イジョウ</t>
    </rPh>
    <phoneticPr fontId="1"/>
  </si>
  <si>
    <t>10万円未満</t>
    <rPh sb="2" eb="3">
      <t>マン</t>
    </rPh>
    <rPh sb="3" eb="4">
      <t>エン</t>
    </rPh>
    <rPh sb="4" eb="6">
      <t>ミマン</t>
    </rPh>
    <phoneticPr fontId="1"/>
  </si>
  <si>
    <t>30万円以上</t>
    <rPh sb="2" eb="3">
      <t>マン</t>
    </rPh>
    <rPh sb="3" eb="4">
      <t>エン</t>
    </rPh>
    <rPh sb="4" eb="6">
      <t>イジョウ</t>
    </rPh>
    <phoneticPr fontId="1"/>
  </si>
  <si>
    <t>10～12万円未満</t>
    <rPh sb="5" eb="6">
      <t>マン</t>
    </rPh>
    <rPh sb="6" eb="7">
      <t>エン</t>
    </rPh>
    <rPh sb="7" eb="9">
      <t>ミマン</t>
    </rPh>
    <phoneticPr fontId="1"/>
  </si>
  <si>
    <t>12～14万円未満</t>
    <rPh sb="5" eb="6">
      <t>マン</t>
    </rPh>
    <rPh sb="6" eb="7">
      <t>エン</t>
    </rPh>
    <rPh sb="7" eb="9">
      <t>ミマン</t>
    </rPh>
    <phoneticPr fontId="1"/>
  </si>
  <si>
    <t>14～16万円未満</t>
    <rPh sb="5" eb="6">
      <t>マン</t>
    </rPh>
    <rPh sb="6" eb="7">
      <t>エン</t>
    </rPh>
    <rPh sb="7" eb="9">
      <t>ミマン</t>
    </rPh>
    <phoneticPr fontId="1"/>
  </si>
  <si>
    <t>16～18万円未満</t>
    <rPh sb="5" eb="6">
      <t>マン</t>
    </rPh>
    <rPh sb="6" eb="7">
      <t>エン</t>
    </rPh>
    <rPh sb="7" eb="9">
      <t>ミマン</t>
    </rPh>
    <phoneticPr fontId="1"/>
  </si>
  <si>
    <t>18～20万円未満</t>
    <rPh sb="5" eb="6">
      <t>マン</t>
    </rPh>
    <rPh sb="6" eb="7">
      <t>エン</t>
    </rPh>
    <rPh sb="7" eb="9">
      <t>ミマン</t>
    </rPh>
    <phoneticPr fontId="1"/>
  </si>
  <si>
    <t>20～25万円未満</t>
    <rPh sb="5" eb="6">
      <t>マン</t>
    </rPh>
    <rPh sb="6" eb="7">
      <t>エン</t>
    </rPh>
    <rPh sb="7" eb="9">
      <t>ミマン</t>
    </rPh>
    <phoneticPr fontId="1"/>
  </si>
  <si>
    <t>25～30万円未満</t>
    <rPh sb="5" eb="6">
      <t>マン</t>
    </rPh>
    <rPh sb="6" eb="7">
      <t>エン</t>
    </rPh>
    <rPh sb="7" eb="9">
      <t>ミマン</t>
    </rPh>
    <phoneticPr fontId="1"/>
  </si>
  <si>
    <t>８万円未満</t>
    <rPh sb="1" eb="3">
      <t>マンエン</t>
    </rPh>
    <rPh sb="3" eb="5">
      <t>ミマン</t>
    </rPh>
    <phoneticPr fontId="1"/>
  </si>
  <si>
    <t>20～25万円未満</t>
    <rPh sb="5" eb="7">
      <t>マンエン</t>
    </rPh>
    <rPh sb="7" eb="9">
      <t>ミマン</t>
    </rPh>
    <phoneticPr fontId="1"/>
  </si>
  <si>
    <t>25～30万円未満</t>
    <rPh sb="5" eb="7">
      <t>マンエン</t>
    </rPh>
    <rPh sb="7" eb="9">
      <t>ミマン</t>
    </rPh>
    <phoneticPr fontId="1"/>
  </si>
  <si>
    <t>30万円以上</t>
    <rPh sb="2" eb="4">
      <t>マンエン</t>
    </rPh>
    <rPh sb="4" eb="6">
      <t>イジョウ</t>
    </rPh>
    <phoneticPr fontId="1"/>
  </si>
  <si>
    <t>５～７万円未満</t>
    <rPh sb="3" eb="5">
      <t>マンエン</t>
    </rPh>
    <rPh sb="5" eb="7">
      <t>ミマン</t>
    </rPh>
    <phoneticPr fontId="1"/>
  </si>
  <si>
    <t>７～10万円未満</t>
    <rPh sb="4" eb="6">
      <t>マンエン</t>
    </rPh>
    <rPh sb="6" eb="8">
      <t>ミマン</t>
    </rPh>
    <phoneticPr fontId="1"/>
  </si>
  <si>
    <t>５～10万円未満</t>
    <rPh sb="4" eb="6">
      <t>マンエン</t>
    </rPh>
    <rPh sb="6" eb="8">
      <t>ミマン</t>
    </rPh>
    <phoneticPr fontId="1"/>
  </si>
  <si>
    <t>20～30万円未満</t>
    <rPh sb="5" eb="7">
      <t>マンエン</t>
    </rPh>
    <rPh sb="7" eb="9">
      <t>ミマン</t>
    </rPh>
    <phoneticPr fontId="1"/>
  </si>
  <si>
    <t>30～50万円未満</t>
    <rPh sb="5" eb="7">
      <t>マンエン</t>
    </rPh>
    <rPh sb="7" eb="9">
      <t>ミマン</t>
    </rPh>
    <phoneticPr fontId="1"/>
  </si>
  <si>
    <t>50～100万円未満</t>
    <rPh sb="6" eb="8">
      <t>マンエン</t>
    </rPh>
    <rPh sb="8" eb="10">
      <t>ミマン</t>
    </rPh>
    <phoneticPr fontId="1"/>
  </si>
  <si>
    <t>100万円以上</t>
    <rPh sb="3" eb="5">
      <t>マンエン</t>
    </rPh>
    <rPh sb="5" eb="7">
      <t>イジョウ</t>
    </rPh>
    <phoneticPr fontId="1"/>
  </si>
  <si>
    <t>短期入所生活介護、短期入所療養介護</t>
    <rPh sb="9" eb="11">
      <t>タンキ</t>
    </rPh>
    <rPh sb="11" eb="13">
      <t>ニュウショ</t>
    </rPh>
    <rPh sb="13" eb="15">
      <t>リョウヨウ</t>
    </rPh>
    <rPh sb="15" eb="17">
      <t>カイゴ</t>
    </rPh>
    <phoneticPr fontId="1"/>
  </si>
  <si>
    <t>小規模多機能型居宅介護、複合型サービス</t>
    <rPh sb="9" eb="11">
      <t>カイゴ</t>
    </rPh>
    <rPh sb="12" eb="14">
      <t>フクゴウ</t>
    </rPh>
    <rPh sb="14" eb="15">
      <t>カタ</t>
    </rPh>
    <phoneticPr fontId="1"/>
  </si>
  <si>
    <t>定期巡回・随時対応型訪問介護看護</t>
    <rPh sb="9" eb="10">
      <t>カタ</t>
    </rPh>
    <rPh sb="10" eb="12">
      <t>ホウモン</t>
    </rPh>
    <rPh sb="12" eb="14">
      <t>カイゴ</t>
    </rPh>
    <rPh sb="14" eb="16">
      <t>カンゴ</t>
    </rPh>
    <phoneticPr fontId="1"/>
  </si>
  <si>
    <r>
      <t>利用日数に応じた日割払い</t>
    </r>
    <r>
      <rPr>
        <sz val="7"/>
        <rFont val="ＭＳ Ｐ明朝"/>
        <family val="1"/>
        <charset val="128"/>
      </rPr>
      <t>（入居月・退去月を除く期間について）</t>
    </r>
    <rPh sb="0" eb="2">
      <t>リヨウ</t>
    </rPh>
    <rPh sb="2" eb="4">
      <t>ニッスウ</t>
    </rPh>
    <rPh sb="5" eb="6">
      <t>オウ</t>
    </rPh>
    <rPh sb="8" eb="10">
      <t>ヒワ</t>
    </rPh>
    <rPh sb="10" eb="11">
      <t>ハラ</t>
    </rPh>
    <rPh sb="13" eb="15">
      <t>ニュウキョ</t>
    </rPh>
    <rPh sb="15" eb="16">
      <t>ツキ</t>
    </rPh>
    <rPh sb="17" eb="19">
      <t>タイキョ</t>
    </rPh>
    <rPh sb="19" eb="20">
      <t>ツキ</t>
    </rPh>
    <rPh sb="21" eb="22">
      <t>ノゾ</t>
    </rPh>
    <rPh sb="23" eb="25">
      <t>キカン</t>
    </rPh>
    <phoneticPr fontId="1"/>
  </si>
  <si>
    <t>併設</t>
    <rPh sb="0" eb="2">
      <t>ヘイセツ</t>
    </rPh>
    <phoneticPr fontId="1"/>
  </si>
  <si>
    <t>隣接</t>
    <rPh sb="0" eb="2">
      <t>リンセツ</t>
    </rPh>
    <phoneticPr fontId="1"/>
  </si>
  <si>
    <t>なし</t>
    <phoneticPr fontId="1"/>
  </si>
  <si>
    <t>無回答</t>
    <rPh sb="0" eb="3">
      <t>ムカイトウ</t>
    </rPh>
    <phoneticPr fontId="1"/>
  </si>
  <si>
    <t>全体</t>
    <rPh sb="0" eb="2">
      <t>ゼンタイ</t>
    </rPh>
    <phoneticPr fontId="1"/>
  </si>
  <si>
    <t>件数</t>
    <rPh sb="0" eb="2">
      <t>ケンスウ</t>
    </rPh>
    <phoneticPr fontId="1"/>
  </si>
  <si>
    <t>実施</t>
    <rPh sb="0" eb="2">
      <t>ジッシ</t>
    </rPh>
    <phoneticPr fontId="1"/>
  </si>
  <si>
    <t>非実施</t>
    <rPh sb="0" eb="1">
      <t>ヒ</t>
    </rPh>
    <rPh sb="1" eb="3">
      <t>ジッシ</t>
    </rPh>
    <phoneticPr fontId="1"/>
  </si>
  <si>
    <t>70％未満</t>
    <rPh sb="3" eb="5">
      <t>ミマン</t>
    </rPh>
    <phoneticPr fontId="1"/>
  </si>
  <si>
    <t>95％以上</t>
    <rPh sb="3" eb="5">
      <t>イジョウ</t>
    </rPh>
    <phoneticPr fontId="1"/>
  </si>
  <si>
    <t>人数</t>
    <rPh sb="0" eb="2">
      <t>ニンズウ</t>
    </rPh>
    <phoneticPr fontId="1"/>
  </si>
  <si>
    <t>１施設当たり平均人数</t>
    <rPh sb="1" eb="3">
      <t>シセツ</t>
    </rPh>
    <rPh sb="3" eb="4">
      <t>ア</t>
    </rPh>
    <rPh sb="6" eb="8">
      <t>ヘイキン</t>
    </rPh>
    <rPh sb="8" eb="10">
      <t>ニンズウ</t>
    </rPh>
    <phoneticPr fontId="1"/>
  </si>
  <si>
    <r>
      <t>平　均</t>
    </r>
    <r>
      <rPr>
        <vertAlign val="superscript"/>
        <sz val="9"/>
        <rFont val="ＭＳ 明朝"/>
        <family val="1"/>
        <charset val="128"/>
      </rPr>
      <t>＊１</t>
    </r>
    <rPh sb="0" eb="1">
      <t>ヒラ</t>
    </rPh>
    <rPh sb="2" eb="3">
      <t>ヒトシ</t>
    </rPh>
    <phoneticPr fontId="1"/>
  </si>
  <si>
    <r>
      <t>平　均</t>
    </r>
    <r>
      <rPr>
        <vertAlign val="superscript"/>
        <sz val="9"/>
        <rFont val="ＭＳ 明朝"/>
        <family val="1"/>
        <charset val="128"/>
      </rPr>
      <t>＊２</t>
    </r>
    <rPh sb="0" eb="1">
      <t>ヒラ</t>
    </rPh>
    <rPh sb="2" eb="3">
      <t>ヒトシ</t>
    </rPh>
    <phoneticPr fontId="1"/>
  </si>
  <si>
    <r>
      <t>重度認知症多
　</t>
    </r>
    <r>
      <rPr>
        <sz val="8"/>
        <rFont val="ＭＳ Ｐ明朝"/>
        <family val="1"/>
        <charset val="128"/>
      </rPr>
      <t>（Ⅲ～Mの割合が30％以上）</t>
    </r>
    <rPh sb="0" eb="2">
      <t>ジュウド</t>
    </rPh>
    <rPh sb="2" eb="5">
      <t>ニンチショウ</t>
    </rPh>
    <rPh sb="5" eb="6">
      <t>タ</t>
    </rPh>
    <rPh sb="19" eb="21">
      <t>イジョウ</t>
    </rPh>
    <phoneticPr fontId="1"/>
  </si>
  <si>
    <r>
      <t>重度認知症中
　</t>
    </r>
    <r>
      <rPr>
        <sz val="8"/>
        <rFont val="ＭＳ Ｐ明朝"/>
        <family val="1"/>
        <charset val="128"/>
      </rPr>
      <t>（Ⅲ～Mの割合が15～30％未満）</t>
    </r>
    <rPh sb="0" eb="2">
      <t>ジュウド</t>
    </rPh>
    <rPh sb="2" eb="5">
      <t>ニンチショウ</t>
    </rPh>
    <rPh sb="5" eb="6">
      <t>ナカ</t>
    </rPh>
    <phoneticPr fontId="1"/>
  </si>
  <si>
    <r>
      <t>重度認知症少
　</t>
    </r>
    <r>
      <rPr>
        <sz val="8"/>
        <rFont val="ＭＳ Ｐ明朝"/>
        <family val="1"/>
        <charset val="128"/>
      </rPr>
      <t>（Ⅲ～Mの割合が15％未満）</t>
    </r>
    <rPh sb="0" eb="2">
      <t>ジュウド</t>
    </rPh>
    <rPh sb="2" eb="5">
      <t>ニンチショウ</t>
    </rPh>
    <rPh sb="5" eb="6">
      <t>スク</t>
    </rPh>
    <phoneticPr fontId="1"/>
  </si>
  <si>
    <t>５～６人未満</t>
    <rPh sb="3" eb="4">
      <t>ヒト</t>
    </rPh>
    <rPh sb="4" eb="6">
      <t>ミマン</t>
    </rPh>
    <phoneticPr fontId="1"/>
  </si>
  <si>
    <t>加算あり（Ⅰ)</t>
    <rPh sb="0" eb="2">
      <t>カサン</t>
    </rPh>
    <phoneticPr fontId="1"/>
  </si>
  <si>
    <t>（Ⅱ）</t>
    <phoneticPr fontId="1"/>
  </si>
  <si>
    <t>（Ⅲ）</t>
    <phoneticPr fontId="1"/>
  </si>
  <si>
    <t>（Ⅰ）</t>
    <phoneticPr fontId="1"/>
  </si>
  <si>
    <t>（Ⅳ）</t>
    <phoneticPr fontId="1"/>
  </si>
  <si>
    <t>０％</t>
    <phoneticPr fontId="1"/>
  </si>
  <si>
    <t>自宅（呼び寄せ等で家族・親族等の家にいる場合を含む）</t>
  </si>
  <si>
    <t>その他（不明を含む）</t>
  </si>
  <si>
    <t>自立・認定なし</t>
    <rPh sb="3" eb="5">
      <t>ニンテイ</t>
    </rPh>
    <phoneticPr fontId="1"/>
  </si>
  <si>
    <t>４万円未満</t>
    <rPh sb="1" eb="3">
      <t>マンエン</t>
    </rPh>
    <rPh sb="3" eb="5">
      <t>ミマン</t>
    </rPh>
    <phoneticPr fontId="1"/>
  </si>
  <si>
    <t>４～６万円未満</t>
    <rPh sb="3" eb="5">
      <t>マンエン</t>
    </rPh>
    <rPh sb="5" eb="7">
      <t>ミマン</t>
    </rPh>
    <phoneticPr fontId="1"/>
  </si>
  <si>
    <t>６～８万円未満</t>
    <rPh sb="3" eb="5">
      <t>マンエン</t>
    </rPh>
    <rPh sb="5" eb="7">
      <t>ミマン</t>
    </rPh>
    <phoneticPr fontId="1"/>
  </si>
  <si>
    <t>８～10万円未満</t>
    <rPh sb="4" eb="6">
      <t>マンエン</t>
    </rPh>
    <rPh sb="6" eb="8">
      <t>ミマン</t>
    </rPh>
    <phoneticPr fontId="1"/>
  </si>
  <si>
    <t>10～15万円未満</t>
    <rPh sb="5" eb="7">
      <t>マンエン</t>
    </rPh>
    <rPh sb="7" eb="9">
      <t>ミマン</t>
    </rPh>
    <phoneticPr fontId="1"/>
  </si>
  <si>
    <t>15～20万円未満</t>
    <rPh sb="5" eb="7">
      <t>マンエン</t>
    </rPh>
    <rPh sb="7" eb="9">
      <t>ミマン</t>
    </rPh>
    <phoneticPr fontId="1"/>
  </si>
  <si>
    <t>20～30万円未満</t>
    <rPh sb="5" eb="7">
      <t>マンエン</t>
    </rPh>
    <rPh sb="7" eb="9">
      <t>ミマン</t>
    </rPh>
    <phoneticPr fontId="1"/>
  </si>
  <si>
    <t>30万円以上</t>
    <rPh sb="2" eb="4">
      <t>マンエン</t>
    </rPh>
    <rPh sb="4" eb="6">
      <t>イジョウ</t>
    </rPh>
    <phoneticPr fontId="1"/>
  </si>
  <si>
    <t>重複を除いた実際の入居者数</t>
    <rPh sb="0" eb="2">
      <t>チョウフク</t>
    </rPh>
    <rPh sb="3" eb="4">
      <t>ノゾ</t>
    </rPh>
    <rPh sb="6" eb="8">
      <t>ジッサイ</t>
    </rPh>
    <rPh sb="9" eb="12">
      <t>ニュウキョシャ</t>
    </rPh>
    <rPh sb="12" eb="13">
      <t>スウ</t>
    </rPh>
    <phoneticPr fontId="1"/>
  </si>
  <si>
    <t>０箇所</t>
    <rPh sb="1" eb="3">
      <t>カショ</t>
    </rPh>
    <phoneticPr fontId="1"/>
  </si>
  <si>
    <t>小規模多機能型居宅介護、複合型サービス</t>
    <rPh sb="0" eb="3">
      <t>ショウキボ</t>
    </rPh>
    <rPh sb="3" eb="6">
      <t>タキノウ</t>
    </rPh>
    <rPh sb="6" eb="7">
      <t>カタ</t>
    </rPh>
    <rPh sb="7" eb="9">
      <t>キョタク</t>
    </rPh>
    <rPh sb="9" eb="11">
      <t>カイゴ</t>
    </rPh>
    <rPh sb="12" eb="14">
      <t>フクゴウ</t>
    </rPh>
    <rPh sb="14" eb="15">
      <t>カタ</t>
    </rPh>
    <phoneticPr fontId="1"/>
  </si>
  <si>
    <t>定期巡回・随時対応型訪問介護看護</t>
    <rPh sb="0" eb="2">
      <t>テイキ</t>
    </rPh>
    <rPh sb="2" eb="4">
      <t>ジュンカイ</t>
    </rPh>
    <rPh sb="5" eb="7">
      <t>ズイジ</t>
    </rPh>
    <rPh sb="7" eb="9">
      <t>タイオウ</t>
    </rPh>
    <rPh sb="9" eb="10">
      <t>カタ</t>
    </rPh>
    <rPh sb="10" eb="12">
      <t>ホウモン</t>
    </rPh>
    <rPh sb="12" eb="14">
      <t>カイゴ</t>
    </rPh>
    <rPh sb="14" eb="16">
      <t>カンゴ</t>
    </rPh>
    <phoneticPr fontId="1"/>
  </si>
  <si>
    <t>10～20％
未満</t>
    <rPh sb="7" eb="9">
      <t>ミマン</t>
    </rPh>
    <phoneticPr fontId="1"/>
  </si>
  <si>
    <t>平均
（％）</t>
    <rPh sb="0" eb="2">
      <t>ヘイキン</t>
    </rPh>
    <phoneticPr fontId="1"/>
  </si>
  <si>
    <t>70～90％未満</t>
    <rPh sb="6" eb="8">
      <t>ミマン</t>
    </rPh>
    <phoneticPr fontId="1"/>
  </si>
  <si>
    <t>2012～2014年</t>
    <rPh sb="9" eb="10">
      <t>ネン</t>
    </rPh>
    <phoneticPr fontId="1"/>
  </si>
  <si>
    <t>沖縄</t>
    <rPh sb="0" eb="2">
      <t>オキナワ</t>
    </rPh>
    <phoneticPr fontId="1"/>
  </si>
  <si>
    <t>送付数</t>
    <rPh sb="0" eb="2">
      <t>ソウフ</t>
    </rPh>
    <rPh sb="2" eb="3">
      <t>スウ</t>
    </rPh>
    <phoneticPr fontId="1"/>
  </si>
  <si>
    <t>有料老人ホーム</t>
    <rPh sb="0" eb="7">
      <t>ユロ</t>
    </rPh>
    <phoneticPr fontId="1"/>
  </si>
  <si>
    <t>サービス付き高齢者向け住宅</t>
    <rPh sb="1" eb="13">
      <t>ジ</t>
    </rPh>
    <phoneticPr fontId="1"/>
  </si>
  <si>
    <t>町村</t>
    <rPh sb="0" eb="2">
      <t>チョウソン</t>
    </rPh>
    <phoneticPr fontId="1"/>
  </si>
  <si>
    <t>50人</t>
    <rPh sb="2" eb="3">
      <t>ヒト</t>
    </rPh>
    <phoneticPr fontId="1"/>
  </si>
  <si>
    <r>
      <t>軽度者中心</t>
    </r>
    <r>
      <rPr>
        <sz val="9"/>
        <rFont val="ＭＳ Ｐ明朝"/>
        <family val="1"/>
        <charset val="128"/>
      </rPr>
      <t>（平均要介護度1.5未満）</t>
    </r>
    <rPh sb="0" eb="3">
      <t>ケイドシャ</t>
    </rPh>
    <rPh sb="3" eb="5">
      <t>チュウシン</t>
    </rPh>
    <phoneticPr fontId="1"/>
  </si>
  <si>
    <r>
      <t>中程度</t>
    </r>
    <r>
      <rPr>
        <sz val="9"/>
        <rFont val="ＭＳ Ｐ明朝"/>
        <family val="1"/>
        <charset val="128"/>
      </rPr>
      <t>（平均要介護度1.5～3.0未満）</t>
    </r>
    <rPh sb="0" eb="1">
      <t>ナカ</t>
    </rPh>
    <rPh sb="1" eb="3">
      <t>テイド</t>
    </rPh>
    <rPh sb="4" eb="6">
      <t>ヘイキン</t>
    </rPh>
    <rPh sb="6" eb="10">
      <t>ヨウカイゴド</t>
    </rPh>
    <rPh sb="17" eb="19">
      <t>ミマン</t>
    </rPh>
    <phoneticPr fontId="1"/>
  </si>
  <si>
    <r>
      <t>重度者中心</t>
    </r>
    <r>
      <rPr>
        <sz val="9"/>
        <rFont val="ＭＳ Ｐ明朝"/>
        <family val="1"/>
        <charset val="128"/>
      </rPr>
      <t>（平均要介護度（3.0以上）</t>
    </r>
    <rPh sb="0" eb="3">
      <t>ジュウドシャ</t>
    </rPh>
    <rPh sb="3" eb="5">
      <t>チュウシン</t>
    </rPh>
    <rPh sb="6" eb="8">
      <t>ヘイキン</t>
    </rPh>
    <rPh sb="8" eb="12">
      <t>ヨウカイゴド</t>
    </rPh>
    <rPh sb="16" eb="18">
      <t>イジョウ</t>
    </rPh>
    <phoneticPr fontId="1"/>
  </si>
  <si>
    <t>平均開設後運営年数(年)</t>
    <rPh sb="0" eb="2">
      <t>ヘイキン</t>
    </rPh>
    <rPh sb="2" eb="4">
      <t>カイセツ</t>
    </rPh>
    <rPh sb="4" eb="5">
      <t>ノチ</t>
    </rPh>
    <rPh sb="5" eb="7">
      <t>ウンエイ</t>
    </rPh>
    <rPh sb="7" eb="9">
      <t>ネンスウ</t>
    </rPh>
    <rPh sb="10" eb="11">
      <t>ネン</t>
    </rPh>
    <phoneticPr fontId="1"/>
  </si>
  <si>
    <t>８～９箇所</t>
    <rPh sb="3" eb="5">
      <t>カショ</t>
    </rPh>
    <phoneticPr fontId="1"/>
  </si>
  <si>
    <t>20人以上</t>
    <rPh sb="2" eb="3">
      <t>ヒト</t>
    </rPh>
    <rPh sb="3" eb="5">
      <t>イジョウ</t>
    </rPh>
    <phoneticPr fontId="1"/>
  </si>
  <si>
    <t>平均上下５％カット(％)</t>
    <rPh sb="0" eb="1">
      <t>ヒラ</t>
    </rPh>
    <rPh sb="1" eb="2">
      <t>タモツ</t>
    </rPh>
    <rPh sb="2" eb="4">
      <t>ジョウゲ</t>
    </rPh>
    <phoneticPr fontId="1"/>
  </si>
  <si>
    <t>13㎡未満</t>
    <rPh sb="3" eb="5">
      <t>ミマン</t>
    </rPh>
    <phoneticPr fontId="1"/>
  </si>
  <si>
    <t>上下５％カット平均(％)</t>
    <rPh sb="0" eb="2">
      <t>ジョウゲ</t>
    </rPh>
    <rPh sb="7" eb="9">
      <t>ヘイキン</t>
    </rPh>
    <phoneticPr fontId="1"/>
  </si>
  <si>
    <t>10～19室</t>
    <rPh sb="5" eb="6">
      <t>シツ</t>
    </rPh>
    <phoneticPr fontId="1"/>
  </si>
  <si>
    <t>20～29室</t>
    <rPh sb="5" eb="6">
      <t>シツ</t>
    </rPh>
    <phoneticPr fontId="1"/>
  </si>
  <si>
    <t>30～39室</t>
    <rPh sb="5" eb="6">
      <t>シツ</t>
    </rPh>
    <phoneticPr fontId="1"/>
  </si>
  <si>
    <t>40～49室</t>
    <rPh sb="5" eb="6">
      <t>シツ</t>
    </rPh>
    <phoneticPr fontId="1"/>
  </si>
  <si>
    <t>50～59室</t>
    <rPh sb="5" eb="6">
      <t>シツ</t>
    </rPh>
    <phoneticPr fontId="1"/>
  </si>
  <si>
    <t>60～79室</t>
    <rPh sb="5" eb="6">
      <t>シツ</t>
    </rPh>
    <phoneticPr fontId="1"/>
  </si>
  <si>
    <t>80～99室</t>
    <rPh sb="5" eb="6">
      <t>シツ</t>
    </rPh>
    <phoneticPr fontId="1"/>
  </si>
  <si>
    <t>上下５％カット平均(円)</t>
    <rPh sb="0" eb="2">
      <t>ジョウゲ</t>
    </rPh>
    <rPh sb="7" eb="8">
      <t>ヒラ</t>
    </rPh>
    <rPh sb="8" eb="9">
      <t>タモツ</t>
    </rPh>
    <rPh sb="10" eb="11">
      <t>エン</t>
    </rPh>
    <phoneticPr fontId="1"/>
  </si>
  <si>
    <t>上下５％カット平均(％)</t>
    <rPh sb="0" eb="2">
      <t>ジョウゲ</t>
    </rPh>
    <rPh sb="7" eb="8">
      <t>ヒラ</t>
    </rPh>
    <rPh sb="8" eb="9">
      <t>タモツ</t>
    </rPh>
    <phoneticPr fontId="1"/>
  </si>
  <si>
    <t>*1：施設ごとに算出した平均要介護度の平均値</t>
    <rPh sb="3" eb="5">
      <t>シセツ</t>
    </rPh>
    <rPh sb="8" eb="10">
      <t>サンシュツ</t>
    </rPh>
    <rPh sb="12" eb="14">
      <t>ヘイキン</t>
    </rPh>
    <rPh sb="14" eb="18">
      <t>ヨウカイゴド</t>
    </rPh>
    <rPh sb="19" eb="22">
      <t>ヘイキンチ</t>
    </rPh>
    <phoneticPr fontId="1"/>
  </si>
  <si>
    <t>*2：対象施設の全入居者の要介護度分布（人数積み上げ）から作成した平均値</t>
    <rPh sb="3" eb="5">
      <t>タイショウ</t>
    </rPh>
    <rPh sb="5" eb="7">
      <t>シセツ</t>
    </rPh>
    <rPh sb="8" eb="9">
      <t>ゼン</t>
    </rPh>
    <rPh sb="9" eb="12">
      <t>ニュウキョシャ</t>
    </rPh>
    <rPh sb="13" eb="17">
      <t>ヨウカイゴド</t>
    </rPh>
    <rPh sb="17" eb="19">
      <t>ブンプ</t>
    </rPh>
    <rPh sb="20" eb="22">
      <t>ニンズウ</t>
    </rPh>
    <rPh sb="22" eb="23">
      <t>ツ</t>
    </rPh>
    <rPh sb="24" eb="25">
      <t>ア</t>
    </rPh>
    <rPh sb="29" eb="31">
      <t>サクセイ</t>
    </rPh>
    <rPh sb="33" eb="36">
      <t>ヘイキンチ</t>
    </rPh>
    <phoneticPr fontId="1"/>
  </si>
  <si>
    <t>看取りを行った</t>
    <rPh sb="0" eb="2">
      <t>ミト</t>
    </rPh>
    <rPh sb="4" eb="5">
      <t>オコナ</t>
    </rPh>
    <phoneticPr fontId="1"/>
  </si>
  <si>
    <t>看取りを行っていない</t>
    <rPh sb="0" eb="2">
      <t>ミト</t>
    </rPh>
    <rPh sb="4" eb="5">
      <t>オコナ</t>
    </rPh>
    <phoneticPr fontId="1"/>
  </si>
  <si>
    <t>問２(5)①　総居室（住戸）数</t>
    <rPh sb="0" eb="1">
      <t>トイ</t>
    </rPh>
    <rPh sb="7" eb="8">
      <t>ソウ</t>
    </rPh>
    <rPh sb="8" eb="10">
      <t>キョシツ</t>
    </rPh>
    <rPh sb="11" eb="13">
      <t>ジュウコ</t>
    </rPh>
    <rPh sb="14" eb="15">
      <t>スウ</t>
    </rPh>
    <phoneticPr fontId="1"/>
  </si>
  <si>
    <t>問３ 併設・隣接事業所の状況　①併設・隣接状況</t>
    <rPh sb="3" eb="5">
      <t>ヘイセツ</t>
    </rPh>
    <rPh sb="6" eb="8">
      <t>リンセツ</t>
    </rPh>
    <rPh sb="8" eb="11">
      <t>ジギョウショ</t>
    </rPh>
    <rPh sb="12" eb="14">
      <t>ジョウキョウ</t>
    </rPh>
    <rPh sb="16" eb="18">
      <t>ヘイセツ</t>
    </rPh>
    <rPh sb="19" eb="21">
      <t>リンセツ</t>
    </rPh>
    <rPh sb="21" eb="23">
      <t>ジョウキョウ</t>
    </rPh>
    <phoneticPr fontId="1"/>
  </si>
  <si>
    <t>【問３①で「併設」または「隣接」と回答した施設のみ】</t>
    <rPh sb="6" eb="8">
      <t>ヘイセツ</t>
    </rPh>
    <rPh sb="13" eb="15">
      <t>リンセツ</t>
    </rPh>
    <rPh sb="17" eb="19">
      <t>カイトウ</t>
    </rPh>
    <rPh sb="21" eb="23">
      <t>シセツ</t>
    </rPh>
    <phoneticPr fontId="1"/>
  </si>
  <si>
    <t>問３ 併設・隣接事業所の状況　②併設・隣接事業所の運営主体との関係</t>
    <rPh sb="3" eb="5">
      <t>ヘイセツ</t>
    </rPh>
    <rPh sb="6" eb="8">
      <t>リンセツ</t>
    </rPh>
    <rPh sb="8" eb="11">
      <t>ジギョウショ</t>
    </rPh>
    <rPh sb="12" eb="14">
      <t>ジョウキョウ</t>
    </rPh>
    <rPh sb="16" eb="18">
      <t>ヘイセツ</t>
    </rPh>
    <rPh sb="19" eb="21">
      <t>リンセツ</t>
    </rPh>
    <rPh sb="21" eb="24">
      <t>ジギョウショ</t>
    </rPh>
    <rPh sb="25" eb="27">
      <t>ウンエイ</t>
    </rPh>
    <rPh sb="27" eb="29">
      <t>シュタイ</t>
    </rPh>
    <rPh sb="31" eb="33">
      <t>カンケイ</t>
    </rPh>
    <phoneticPr fontId="1"/>
  </si>
  <si>
    <t>問３ 併設・隣接事業所の状況　③入居者以外へのサービス提供</t>
    <rPh sb="3" eb="5">
      <t>ヘイセツ</t>
    </rPh>
    <rPh sb="6" eb="8">
      <t>リンセツ</t>
    </rPh>
    <rPh sb="8" eb="11">
      <t>ジギョウショ</t>
    </rPh>
    <rPh sb="12" eb="14">
      <t>ジョウキョウ</t>
    </rPh>
    <rPh sb="16" eb="19">
      <t>ニュウキョシャ</t>
    </rPh>
    <rPh sb="19" eb="21">
      <t>イガイ</t>
    </rPh>
    <rPh sb="27" eb="29">
      <t>テイキョウ</t>
    </rPh>
    <phoneticPr fontId="1"/>
  </si>
  <si>
    <t>問４(2)①　最多居室（住戸）面積</t>
    <rPh sb="7" eb="9">
      <t>サイタ</t>
    </rPh>
    <rPh sb="9" eb="11">
      <t>キョシツ</t>
    </rPh>
    <rPh sb="12" eb="14">
      <t>ジュウコ</t>
    </rPh>
    <rPh sb="15" eb="17">
      <t>メンセキ</t>
    </rPh>
    <phoneticPr fontId="1"/>
  </si>
  <si>
    <t>問４(2)②③利用料金総額月額換算　(問４(2)②a + b + c + d + e) + (問４(2)③b ÷問４(2)③d)</t>
    <rPh sb="7" eb="9">
      <t>リヨウ</t>
    </rPh>
    <rPh sb="9" eb="11">
      <t>リョウキン</t>
    </rPh>
    <rPh sb="11" eb="13">
      <t>ソウガク</t>
    </rPh>
    <rPh sb="13" eb="15">
      <t>ゲツガク</t>
    </rPh>
    <rPh sb="15" eb="17">
      <t>カンサン</t>
    </rPh>
    <phoneticPr fontId="1"/>
  </si>
  <si>
    <t>問４(2)②③（前払い金考慮後）家賃 問４(2)②a + (問４(2)③b ÷問４(2)③d)</t>
    <rPh sb="8" eb="10">
      <t>マエバラ</t>
    </rPh>
    <rPh sb="11" eb="12">
      <t>キン</t>
    </rPh>
    <rPh sb="12" eb="14">
      <t>コウリョ</t>
    </rPh>
    <rPh sb="14" eb="15">
      <t>ノチ</t>
    </rPh>
    <rPh sb="16" eb="18">
      <t>ヤチン</t>
    </rPh>
    <phoneticPr fontId="1"/>
  </si>
  <si>
    <t>問４(2)②月額利用料金－a 家賃相当額</t>
    <rPh sb="6" eb="8">
      <t>ゲツガク</t>
    </rPh>
    <rPh sb="8" eb="10">
      <t>リヨウ</t>
    </rPh>
    <rPh sb="10" eb="12">
      <t>リョウキン</t>
    </rPh>
    <rPh sb="15" eb="17">
      <t>ヤチン</t>
    </rPh>
    <rPh sb="17" eb="20">
      <t>ソウトウガク</t>
    </rPh>
    <phoneticPr fontId="1"/>
  </si>
  <si>
    <t>問４(2)②月額利用料金－b～e合計</t>
    <rPh sb="6" eb="8">
      <t>ゲツガク</t>
    </rPh>
    <rPh sb="8" eb="10">
      <t>リヨウ</t>
    </rPh>
    <rPh sb="10" eb="12">
      <t>リョウキン</t>
    </rPh>
    <rPh sb="16" eb="18">
      <t>ゴウケイ</t>
    </rPh>
    <phoneticPr fontId="1"/>
  </si>
  <si>
    <t>問４(2)②月額利用料金－b 共益費・管理費相当額（共用部分の維持管理等）</t>
    <rPh sb="6" eb="8">
      <t>ゲツガク</t>
    </rPh>
    <rPh sb="8" eb="10">
      <t>リヨウ</t>
    </rPh>
    <rPh sb="10" eb="12">
      <t>リョウキン</t>
    </rPh>
    <rPh sb="15" eb="18">
      <t>キョウエキヒ</t>
    </rPh>
    <rPh sb="19" eb="22">
      <t>カンリヒ</t>
    </rPh>
    <rPh sb="22" eb="25">
      <t>ソウトウガク</t>
    </rPh>
    <rPh sb="26" eb="28">
      <t>キョウヨウ</t>
    </rPh>
    <rPh sb="28" eb="30">
      <t>ブブン</t>
    </rPh>
    <rPh sb="31" eb="33">
      <t>イジ</t>
    </rPh>
    <rPh sb="33" eb="35">
      <t>カンリ</t>
    </rPh>
    <rPh sb="35" eb="36">
      <t>トウ</t>
    </rPh>
    <phoneticPr fontId="1"/>
  </si>
  <si>
    <t>問４(2)②月額利用料金－c 生活支援・介護サービス提供費用または基本サービス費相当額（介護保険自己負担を除く）</t>
    <rPh sb="6" eb="8">
      <t>ゲツガク</t>
    </rPh>
    <rPh sb="8" eb="10">
      <t>リヨウ</t>
    </rPh>
    <rPh sb="10" eb="12">
      <t>リョウキン</t>
    </rPh>
    <phoneticPr fontId="1"/>
  </si>
  <si>
    <t>問４(2)②月額利用料金－d 食費（３食を30日間提供した場合）</t>
    <rPh sb="6" eb="8">
      <t>ゲツガク</t>
    </rPh>
    <rPh sb="8" eb="10">
      <t>リヨウ</t>
    </rPh>
    <rPh sb="10" eb="12">
      <t>リョウキン</t>
    </rPh>
    <rPh sb="15" eb="17">
      <t>ショクヒ</t>
    </rPh>
    <rPh sb="19" eb="20">
      <t>ショク</t>
    </rPh>
    <rPh sb="23" eb="25">
      <t>カカン</t>
    </rPh>
    <rPh sb="25" eb="27">
      <t>テイキョウ</t>
    </rPh>
    <rPh sb="29" eb="31">
      <t>バアイ</t>
    </rPh>
    <phoneticPr fontId="1"/>
  </si>
  <si>
    <t>問４(2)②月額利用料金－e 光熱水費</t>
    <rPh sb="6" eb="8">
      <t>ゲツガク</t>
    </rPh>
    <rPh sb="8" eb="10">
      <t>リヨウ</t>
    </rPh>
    <rPh sb="10" eb="12">
      <t>リョウキン</t>
    </rPh>
    <rPh sb="15" eb="17">
      <t>コウネツ</t>
    </rPh>
    <rPh sb="17" eb="18">
      <t>ミズ</t>
    </rPh>
    <phoneticPr fontId="1"/>
  </si>
  <si>
    <t>問４(2)③入居時費用－a 敷金・保証金（預かり金）※原則全額返還されるもの</t>
    <rPh sb="6" eb="8">
      <t>ニュウキョ</t>
    </rPh>
    <rPh sb="8" eb="9">
      <t>トキ</t>
    </rPh>
    <rPh sb="9" eb="11">
      <t>ヒヨウ</t>
    </rPh>
    <rPh sb="14" eb="16">
      <t>シキキン</t>
    </rPh>
    <rPh sb="17" eb="20">
      <t>ホショウキン</t>
    </rPh>
    <rPh sb="21" eb="22">
      <t>アズ</t>
    </rPh>
    <rPh sb="24" eb="25">
      <t>キン</t>
    </rPh>
    <rPh sb="27" eb="29">
      <t>ゲンソク</t>
    </rPh>
    <rPh sb="29" eb="31">
      <t>ゼンガク</t>
    </rPh>
    <rPh sb="31" eb="33">
      <t>ヘンカン</t>
    </rPh>
    <phoneticPr fontId="1"/>
  </si>
  <si>
    <t>問４(2)③入居時費用－b 前払金</t>
    <rPh sb="6" eb="8">
      <t>ニュウキョ</t>
    </rPh>
    <rPh sb="8" eb="9">
      <t>トキ</t>
    </rPh>
    <rPh sb="9" eb="11">
      <t>ヒヨウ</t>
    </rPh>
    <rPh sb="14" eb="17">
      <t>マエバライキン</t>
    </rPh>
    <phoneticPr fontId="1"/>
  </si>
  <si>
    <t>問４(2)③入居時費用－b 前払金月額換算</t>
    <rPh sb="6" eb="8">
      <t>ニュウキョ</t>
    </rPh>
    <rPh sb="8" eb="9">
      <t>トキ</t>
    </rPh>
    <rPh sb="9" eb="11">
      <t>ヒヨウ</t>
    </rPh>
    <rPh sb="14" eb="17">
      <t>マエバライキン</t>
    </rPh>
    <rPh sb="17" eb="19">
      <t>ゲツガク</t>
    </rPh>
    <rPh sb="19" eb="21">
      <t>カンサン</t>
    </rPh>
    <phoneticPr fontId="1"/>
  </si>
  <si>
    <t>【問４(2)③b 前払金で「０」と回答した施設を除く】</t>
    <rPh sb="17" eb="19">
      <t>カイトウ</t>
    </rPh>
    <rPh sb="21" eb="23">
      <t>シセツ</t>
    </rPh>
    <rPh sb="24" eb="25">
      <t>ノゾ</t>
    </rPh>
    <phoneticPr fontId="1"/>
  </si>
  <si>
    <t>問４(2)③入居時費用－c 初期償却率（入居者に返還しない割合）</t>
    <rPh sb="6" eb="8">
      <t>ニュウキョ</t>
    </rPh>
    <rPh sb="8" eb="9">
      <t>トキ</t>
    </rPh>
    <rPh sb="9" eb="11">
      <t>ヒヨウ</t>
    </rPh>
    <rPh sb="14" eb="16">
      <t>ショキ</t>
    </rPh>
    <rPh sb="16" eb="19">
      <t>ショウキャクリツ</t>
    </rPh>
    <rPh sb="20" eb="23">
      <t>ニュウキョシャ</t>
    </rPh>
    <rPh sb="24" eb="26">
      <t>ヘンカン</t>
    </rPh>
    <rPh sb="29" eb="31">
      <t>ワリアイ</t>
    </rPh>
    <phoneticPr fontId="1"/>
  </si>
  <si>
    <t>問４(2)③入居時費用－d 償却期間</t>
    <rPh sb="6" eb="8">
      <t>ニュウキョ</t>
    </rPh>
    <rPh sb="8" eb="9">
      <t>トキ</t>
    </rPh>
    <rPh sb="9" eb="11">
      <t>ヒヨウ</t>
    </rPh>
    <rPh sb="14" eb="16">
      <t>ショウキャク</t>
    </rPh>
    <rPh sb="16" eb="18">
      <t>キカン</t>
    </rPh>
    <phoneticPr fontId="1"/>
  </si>
  <si>
    <t>問４(1) 選択可能な家賃等の支払方法（複数回答）</t>
    <rPh sb="6" eb="8">
      <t>センタク</t>
    </rPh>
    <rPh sb="8" eb="10">
      <t>カノウ</t>
    </rPh>
    <rPh sb="11" eb="13">
      <t>ヤチン</t>
    </rPh>
    <rPh sb="13" eb="14">
      <t>トウ</t>
    </rPh>
    <rPh sb="15" eb="17">
      <t>シハライ</t>
    </rPh>
    <rPh sb="17" eb="19">
      <t>ホウホウ</t>
    </rPh>
    <rPh sb="20" eb="22">
      <t>フクスウ</t>
    </rPh>
    <rPh sb="22" eb="24">
      <t>カイトウ</t>
    </rPh>
    <phoneticPr fontId="1"/>
  </si>
  <si>
    <t>カテーテル</t>
  </si>
  <si>
    <t>「胃ろう・腸ろうの管理」「経鼻経管栄養の管理」「たんの吸引」のいずれかを要する実人数</t>
    <rPh sb="1" eb="2">
      <t>イ</t>
    </rPh>
    <rPh sb="5" eb="6">
      <t>チョウ</t>
    </rPh>
    <rPh sb="9" eb="11">
      <t>カンリ</t>
    </rPh>
    <rPh sb="13" eb="15">
      <t>ケイビ</t>
    </rPh>
    <rPh sb="15" eb="17">
      <t>ケイカン</t>
    </rPh>
    <rPh sb="17" eb="19">
      <t>エイヨウ</t>
    </rPh>
    <rPh sb="20" eb="22">
      <t>カンリ</t>
    </rPh>
    <rPh sb="27" eb="29">
      <t>キュウイン</t>
    </rPh>
    <rPh sb="36" eb="37">
      <t>ヨウ</t>
    </rPh>
    <rPh sb="39" eb="40">
      <t>ジツ</t>
    </rPh>
    <rPh sb="40" eb="42">
      <t>ニンズウ</t>
    </rPh>
    <phoneticPr fontId="1"/>
  </si>
  <si>
    <t>酸素療法</t>
    <rPh sb="0" eb="2">
      <t>サンソ</t>
    </rPh>
    <rPh sb="2" eb="4">
      <t>リョウホウ</t>
    </rPh>
    <phoneticPr fontId="1"/>
  </si>
  <si>
    <t>インスリンの注射</t>
    <rPh sb="6" eb="8">
      <t>チュウシャ</t>
    </rPh>
    <phoneticPr fontId="1"/>
  </si>
  <si>
    <r>
      <t>通常、施設の看護職員</t>
    </r>
    <r>
      <rPr>
        <sz val="8"/>
        <rFont val="ＭＳ Ｐ明朝"/>
        <family val="1"/>
        <charset val="128"/>
      </rPr>
      <t>（併設事業所と兼務の場合を含む）</t>
    </r>
    <r>
      <rPr>
        <sz val="9"/>
        <rFont val="ＭＳ Ｐ明朝"/>
        <family val="1"/>
        <charset val="128"/>
      </rPr>
      <t>がオンコールで対応</t>
    </r>
    <rPh sb="0" eb="2">
      <t>ツウジョウ</t>
    </rPh>
    <rPh sb="3" eb="5">
      <t>シセツ</t>
    </rPh>
    <rPh sb="6" eb="8">
      <t>カンゴ</t>
    </rPh>
    <rPh sb="8" eb="10">
      <t>ショクイン</t>
    </rPh>
    <rPh sb="11" eb="13">
      <t>ヘイセツ</t>
    </rPh>
    <rPh sb="13" eb="16">
      <t>ジギョウショ</t>
    </rPh>
    <rPh sb="17" eb="19">
      <t>ケンム</t>
    </rPh>
    <rPh sb="20" eb="22">
      <t>バアイ</t>
    </rPh>
    <rPh sb="23" eb="24">
      <t>フク</t>
    </rPh>
    <rPh sb="33" eb="35">
      <t>タイオウ</t>
    </rPh>
    <phoneticPr fontId="1"/>
  </si>
  <si>
    <t>訪問看護ステーション、医療機関と連携してオンコール体制をとっている</t>
    <rPh sb="0" eb="2">
      <t>ホウモン</t>
    </rPh>
    <rPh sb="2" eb="4">
      <t>カンゴ</t>
    </rPh>
    <rPh sb="11" eb="13">
      <t>イリョウ</t>
    </rPh>
    <rPh sb="13" eb="15">
      <t>キカン</t>
    </rPh>
    <rPh sb="16" eb="18">
      <t>レンケイ</t>
    </rPh>
    <rPh sb="25" eb="27">
      <t>タイセイ</t>
    </rPh>
    <phoneticPr fontId="1"/>
  </si>
  <si>
    <t>夜勤・当直の看護職員はおらず、オンコール対応もしていない</t>
    <rPh sb="0" eb="2">
      <t>ヤキン</t>
    </rPh>
    <rPh sb="3" eb="5">
      <t>トウチョク</t>
    </rPh>
    <rPh sb="6" eb="8">
      <t>カンゴ</t>
    </rPh>
    <rPh sb="8" eb="10">
      <t>ショクイン</t>
    </rPh>
    <rPh sb="20" eb="22">
      <t>タイオウ</t>
    </rPh>
    <phoneticPr fontId="1"/>
  </si>
  <si>
    <t>８～９時間未満</t>
    <rPh sb="3" eb="5">
      <t>ジカン</t>
    </rPh>
    <rPh sb="5" eb="7">
      <t>ミマン</t>
    </rPh>
    <phoneticPr fontId="1"/>
  </si>
  <si>
    <t>９～10時間未満</t>
    <rPh sb="4" eb="6">
      <t>ジカン</t>
    </rPh>
    <rPh sb="6" eb="8">
      <t>ミマン</t>
    </rPh>
    <phoneticPr fontId="1"/>
  </si>
  <si>
    <t>平均(時間)</t>
    <rPh sb="0" eb="1">
      <t>ヒラ</t>
    </rPh>
    <rPh sb="1" eb="2">
      <t>タモツ</t>
    </rPh>
    <rPh sb="3" eb="5">
      <t>ジカン</t>
    </rPh>
    <phoneticPr fontId="1"/>
  </si>
  <si>
    <t>７時台</t>
    <rPh sb="1" eb="2">
      <t>トキ</t>
    </rPh>
    <rPh sb="2" eb="3">
      <t>ダイ</t>
    </rPh>
    <phoneticPr fontId="1"/>
  </si>
  <si>
    <t>８時台</t>
    <rPh sb="1" eb="2">
      <t>ジ</t>
    </rPh>
    <rPh sb="2" eb="3">
      <t>ダイ</t>
    </rPh>
    <phoneticPr fontId="1"/>
  </si>
  <si>
    <t>９時台</t>
    <rPh sb="1" eb="2">
      <t>ジ</t>
    </rPh>
    <rPh sb="2" eb="3">
      <t>ダイ</t>
    </rPh>
    <phoneticPr fontId="1"/>
  </si>
  <si>
    <t>５～９箇所</t>
    <rPh sb="3" eb="5">
      <t>カショ</t>
    </rPh>
    <phoneticPr fontId="1"/>
  </si>
  <si>
    <t>在宅療養支援病院</t>
    <rPh sb="0" eb="2">
      <t>ザイタク</t>
    </rPh>
    <rPh sb="2" eb="4">
      <t>リョウヨウ</t>
    </rPh>
    <rPh sb="4" eb="6">
      <t>シエン</t>
    </rPh>
    <rPh sb="6" eb="8">
      <t>ヒヨ</t>
    </rPh>
    <phoneticPr fontId="1"/>
  </si>
  <si>
    <t>その他の病院</t>
    <rPh sb="2" eb="3">
      <t>タ</t>
    </rPh>
    <rPh sb="4" eb="6">
      <t>ヒヨ</t>
    </rPh>
    <phoneticPr fontId="1"/>
  </si>
  <si>
    <t>（Ⅰ）イ</t>
    <phoneticPr fontId="1"/>
  </si>
  <si>
    <t>（Ⅰ）ロ</t>
    <phoneticPr fontId="1"/>
  </si>
  <si>
    <t>（Ⅴ）</t>
    <phoneticPr fontId="1"/>
  </si>
  <si>
    <t>関連法人</t>
    <rPh sb="0" eb="2">
      <t>カンレン</t>
    </rPh>
    <rPh sb="2" eb="4">
      <t>ホウジン</t>
    </rPh>
    <phoneticPr fontId="1"/>
  </si>
  <si>
    <t>関連なし</t>
    <rPh sb="0" eb="2">
      <t>カンレン</t>
    </rPh>
    <phoneticPr fontId="1"/>
  </si>
  <si>
    <t>－</t>
    <phoneticPr fontId="1"/>
  </si>
  <si>
    <t>12カ月未満</t>
    <rPh sb="4" eb="6">
      <t>ミマン</t>
    </rPh>
    <phoneticPr fontId="1"/>
  </si>
  <si>
    <t>12～36カ月未満</t>
    <rPh sb="7" eb="9">
      <t>ミマン</t>
    </rPh>
    <phoneticPr fontId="1"/>
  </si>
  <si>
    <t>36～60カ月未満</t>
    <rPh sb="7" eb="9">
      <t>ミマン</t>
    </rPh>
    <phoneticPr fontId="1"/>
  </si>
  <si>
    <t>60～72カ月未満</t>
    <rPh sb="7" eb="9">
      <t>ミマン</t>
    </rPh>
    <phoneticPr fontId="1"/>
  </si>
  <si>
    <t>72～84カ月未満</t>
    <rPh sb="7" eb="9">
      <t>ミマン</t>
    </rPh>
    <phoneticPr fontId="1"/>
  </si>
  <si>
    <t>84～120カ月未満</t>
    <rPh sb="8" eb="10">
      <t>ミマン</t>
    </rPh>
    <phoneticPr fontId="1"/>
  </si>
  <si>
    <t>120カ月以上</t>
    <rPh sb="5" eb="7">
      <t>イジョウ</t>
    </rPh>
    <phoneticPr fontId="1"/>
  </si>
  <si>
    <t>平均(カ月)</t>
    <rPh sb="0" eb="1">
      <t>ヒラ</t>
    </rPh>
    <rPh sb="1" eb="2">
      <t>タモツ</t>
    </rPh>
    <phoneticPr fontId="1"/>
  </si>
  <si>
    <t>上下５％カット平均(カ月)</t>
    <rPh sb="0" eb="2">
      <t>ジョウゲ</t>
    </rPh>
    <rPh sb="7" eb="8">
      <t>ヒラ</t>
    </rPh>
    <rPh sb="8" eb="9">
      <t>タモツ</t>
    </rPh>
    <phoneticPr fontId="1"/>
  </si>
  <si>
    <t>２人以上</t>
    <rPh sb="1" eb="2">
      <t>ヒト</t>
    </rPh>
    <rPh sb="2" eb="4">
      <t>イジョウ</t>
    </rPh>
    <phoneticPr fontId="1"/>
  </si>
  <si>
    <t>０～５時台</t>
    <rPh sb="3" eb="4">
      <t>ジ</t>
    </rPh>
    <rPh sb="4" eb="5">
      <t>ダイ</t>
    </rPh>
    <phoneticPr fontId="1"/>
  </si>
  <si>
    <t>６時台</t>
    <rPh sb="1" eb="2">
      <t>トキ</t>
    </rPh>
    <rPh sb="2" eb="3">
      <t>ダイ</t>
    </rPh>
    <phoneticPr fontId="1"/>
  </si>
  <si>
    <t>10～11時台</t>
    <rPh sb="5" eb="6">
      <t>ジ</t>
    </rPh>
    <rPh sb="6" eb="7">
      <t>ダイ</t>
    </rPh>
    <phoneticPr fontId="1"/>
  </si>
  <si>
    <t>12～17時台</t>
    <rPh sb="5" eb="6">
      <t>ジ</t>
    </rPh>
    <rPh sb="6" eb="7">
      <t>ダイ</t>
    </rPh>
    <phoneticPr fontId="1"/>
  </si>
  <si>
    <t>18～24時</t>
    <rPh sb="5" eb="6">
      <t>ジ</t>
    </rPh>
    <phoneticPr fontId="1"/>
  </si>
  <si>
    <t>17時台</t>
    <rPh sb="2" eb="3">
      <t>ジ</t>
    </rPh>
    <rPh sb="3" eb="4">
      <t>ダイ</t>
    </rPh>
    <phoneticPr fontId="1"/>
  </si>
  <si>
    <t>18時台</t>
    <rPh sb="2" eb="3">
      <t>ジ</t>
    </rPh>
    <rPh sb="3" eb="4">
      <t>ダイ</t>
    </rPh>
    <phoneticPr fontId="1"/>
  </si>
  <si>
    <t>19時台</t>
    <rPh sb="2" eb="3">
      <t>ジ</t>
    </rPh>
    <rPh sb="3" eb="4">
      <t>ダイ</t>
    </rPh>
    <phoneticPr fontId="1"/>
  </si>
  <si>
    <t>20時台</t>
    <rPh sb="2" eb="3">
      <t>ジ</t>
    </rPh>
    <rPh sb="3" eb="4">
      <t>ダイ</t>
    </rPh>
    <phoneticPr fontId="1"/>
  </si>
  <si>
    <t>21～24時</t>
    <rPh sb="5" eb="6">
      <t>ジ</t>
    </rPh>
    <phoneticPr fontId="1"/>
  </si>
  <si>
    <t>０～５時台</t>
    <rPh sb="3" eb="4">
      <t>トキ</t>
    </rPh>
    <rPh sb="4" eb="5">
      <t>ダイ</t>
    </rPh>
    <phoneticPr fontId="1"/>
  </si>
  <si>
    <t>６～11時台</t>
    <rPh sb="4" eb="5">
      <t>トキ</t>
    </rPh>
    <rPh sb="5" eb="6">
      <t>ダイ</t>
    </rPh>
    <phoneticPr fontId="1"/>
  </si>
  <si>
    <t>12～16時台</t>
    <rPh sb="5" eb="6">
      <t>ジ</t>
    </rPh>
    <rPh sb="6" eb="7">
      <t>ダイ</t>
    </rPh>
    <phoneticPr fontId="1"/>
  </si>
  <si>
    <t>10～12時間未満</t>
    <rPh sb="5" eb="7">
      <t>ジカン</t>
    </rPh>
    <rPh sb="7" eb="9">
      <t>ミマン</t>
    </rPh>
    <phoneticPr fontId="1"/>
  </si>
  <si>
    <t>12～24時間未満</t>
    <rPh sb="5" eb="7">
      <t>ジカン</t>
    </rPh>
    <rPh sb="7" eb="9">
      <t>ミマン</t>
    </rPh>
    <phoneticPr fontId="1"/>
  </si>
  <si>
    <t>24時間</t>
    <rPh sb="2" eb="4">
      <t>ジカン</t>
    </rPh>
    <phoneticPr fontId="1"/>
  </si>
  <si>
    <t>常にいる</t>
    <rPh sb="0" eb="1">
      <t>ツネ</t>
    </rPh>
    <phoneticPr fontId="1"/>
  </si>
  <si>
    <t>いない場合もある</t>
    <rPh sb="3" eb="5">
      <t>バアイ</t>
    </rPh>
    <phoneticPr fontId="1"/>
  </si>
  <si>
    <t>常にいない</t>
    <rPh sb="0" eb="1">
      <t>ツネ</t>
    </rPh>
    <phoneticPr fontId="1"/>
  </si>
  <si>
    <t>０人</t>
    <rPh sb="1" eb="2">
      <t>ヒト</t>
    </rPh>
    <phoneticPr fontId="1"/>
  </si>
  <si>
    <t>１人</t>
    <rPh sb="1" eb="2">
      <t>ヒト</t>
    </rPh>
    <phoneticPr fontId="1"/>
  </si>
  <si>
    <t>２人</t>
    <rPh sb="1" eb="2">
      <t>ヒト</t>
    </rPh>
    <phoneticPr fontId="1"/>
  </si>
  <si>
    <t>３人</t>
    <rPh sb="1" eb="2">
      <t>ヒト</t>
    </rPh>
    <phoneticPr fontId="1"/>
  </si>
  <si>
    <t>１人未満</t>
    <rPh sb="1" eb="2">
      <t>ヒト</t>
    </rPh>
    <rPh sb="2" eb="4">
      <t>ミマン</t>
    </rPh>
    <phoneticPr fontId="1"/>
  </si>
  <si>
    <t>１～２人未満</t>
    <rPh sb="3" eb="4">
      <t>ヒト</t>
    </rPh>
    <rPh sb="4" eb="6">
      <t>ミマン</t>
    </rPh>
    <phoneticPr fontId="1"/>
  </si>
  <si>
    <t>２～３人未満</t>
    <rPh sb="3" eb="4">
      <t>ヒト</t>
    </rPh>
    <rPh sb="4" eb="6">
      <t>ミマン</t>
    </rPh>
    <phoneticPr fontId="1"/>
  </si>
  <si>
    <t>３人以上</t>
    <rPh sb="1" eb="2">
      <t>ヒト</t>
    </rPh>
    <rPh sb="2" eb="4">
      <t>イジョウ</t>
    </rPh>
    <phoneticPr fontId="1"/>
  </si>
  <si>
    <t>サービス付き高齢者向け住宅
（非特定施設）</t>
    <rPh sb="1" eb="13">
      <t>ツキ</t>
    </rPh>
    <rPh sb="15" eb="16">
      <t>ヒ</t>
    </rPh>
    <rPh sb="16" eb="18">
      <t>トクテイ</t>
    </rPh>
    <rPh sb="18" eb="20">
      <t>シセツ</t>
    </rPh>
    <phoneticPr fontId="1"/>
  </si>
  <si>
    <t>有効
回答数</t>
    <rPh sb="0" eb="2">
      <t>ユウコウ</t>
    </rPh>
    <rPh sb="3" eb="5">
      <t>カイトウ</t>
    </rPh>
    <rPh sb="5" eb="6">
      <t>スウ</t>
    </rPh>
    <phoneticPr fontId="1"/>
  </si>
  <si>
    <t>有効
回答率</t>
    <rPh sb="0" eb="2">
      <t>ユウコウ</t>
    </rPh>
    <rPh sb="3" eb="6">
      <t>カイトウリツ</t>
    </rPh>
    <phoneticPr fontId="1"/>
  </si>
  <si>
    <t>胃ろう・腸ろうの管理</t>
    <rPh sb="0" eb="1">
      <t>イ</t>
    </rPh>
    <rPh sb="8" eb="10">
      <t>カンリ</t>
    </rPh>
    <phoneticPr fontId="1"/>
  </si>
  <si>
    <t>うち看取り介護加算</t>
    <rPh sb="2" eb="4">
      <t>ミト</t>
    </rPh>
    <rPh sb="5" eb="7">
      <t>カイゴ</t>
    </rPh>
    <rPh sb="7" eb="9">
      <t>カサン</t>
    </rPh>
    <phoneticPr fontId="1"/>
  </si>
  <si>
    <t>加算なし看取り</t>
    <rPh sb="0" eb="2">
      <t>カサン</t>
    </rPh>
    <rPh sb="4" eb="6">
      <t>ミト</t>
    </rPh>
    <phoneticPr fontId="1"/>
  </si>
  <si>
    <t>看取り以外</t>
    <rPh sb="0" eb="2">
      <t>ミト</t>
    </rPh>
    <rPh sb="3" eb="5">
      <t>イガイ</t>
    </rPh>
    <phoneticPr fontId="1"/>
  </si>
  <si>
    <t>地域密着型</t>
    <rPh sb="0" eb="2">
      <t>チイキ</t>
    </rPh>
    <rPh sb="2" eb="4">
      <t>ミッチャク</t>
    </rPh>
    <rPh sb="4" eb="5">
      <t>カタ</t>
    </rPh>
    <phoneticPr fontId="2"/>
  </si>
  <si>
    <t>一般型（介護）</t>
    <rPh sb="0" eb="2">
      <t>イッパン</t>
    </rPh>
    <rPh sb="2" eb="3">
      <t>カタ</t>
    </rPh>
    <rPh sb="4" eb="6">
      <t>カイゴ</t>
    </rPh>
    <phoneticPr fontId="2"/>
  </si>
  <si>
    <t>一般型（介護予防）</t>
    <rPh sb="0" eb="2">
      <t>イッパン</t>
    </rPh>
    <rPh sb="2" eb="3">
      <t>カタ</t>
    </rPh>
    <rPh sb="4" eb="6">
      <t>カイゴ</t>
    </rPh>
    <rPh sb="6" eb="8">
      <t>ヨボウ</t>
    </rPh>
    <phoneticPr fontId="2"/>
  </si>
  <si>
    <t>100％</t>
    <phoneticPr fontId="1"/>
  </si>
  <si>
    <t>問２(2) 入居時要件　①状態像</t>
    <rPh sb="0" eb="1">
      <t>トイ</t>
    </rPh>
    <rPh sb="6" eb="8">
      <t>ニュウキョ</t>
    </rPh>
    <rPh sb="8" eb="9">
      <t>ジ</t>
    </rPh>
    <rPh sb="9" eb="11">
      <t>ヨウケン</t>
    </rPh>
    <rPh sb="13" eb="15">
      <t>ジョウタイ</t>
    </rPh>
    <rPh sb="15" eb="16">
      <t>ゾウ</t>
    </rPh>
    <phoneticPr fontId="1"/>
  </si>
  <si>
    <t>問２(2) 入居時要件　②身元引受人</t>
    <rPh sb="0" eb="1">
      <t>トイ</t>
    </rPh>
    <rPh sb="6" eb="8">
      <t>ニュウキョ</t>
    </rPh>
    <rPh sb="8" eb="9">
      <t>ジ</t>
    </rPh>
    <rPh sb="9" eb="11">
      <t>ヨウケン</t>
    </rPh>
    <rPh sb="13" eb="15">
      <t>ミモト</t>
    </rPh>
    <rPh sb="15" eb="17">
      <t>ヒキウケ</t>
    </rPh>
    <rPh sb="17" eb="18">
      <t>ニン</t>
    </rPh>
    <phoneticPr fontId="1"/>
  </si>
  <si>
    <t>必ず必要</t>
    <rPh sb="0" eb="1">
      <t>カナラ</t>
    </rPh>
    <rPh sb="2" eb="4">
      <t>ヒツヨウ</t>
    </rPh>
    <phoneticPr fontId="1"/>
  </si>
  <si>
    <t>特例でいない場合あり</t>
    <rPh sb="0" eb="2">
      <t>トクレイ</t>
    </rPh>
    <rPh sb="6" eb="8">
      <t>バアイ</t>
    </rPh>
    <phoneticPr fontId="1"/>
  </si>
  <si>
    <t>いなくてもよい</t>
    <phoneticPr fontId="1"/>
  </si>
  <si>
    <t>在宅療養支援診療所</t>
    <rPh sb="0" eb="2">
      <t>ザイタク</t>
    </rPh>
    <rPh sb="2" eb="4">
      <t>リョウヨウ</t>
    </rPh>
    <rPh sb="4" eb="6">
      <t>シエン</t>
    </rPh>
    <rPh sb="6" eb="9">
      <t>シンリョウショ</t>
    </rPh>
    <phoneticPr fontId="1"/>
  </si>
  <si>
    <t>その他の診療所</t>
    <rPh sb="2" eb="3">
      <t>タ</t>
    </rPh>
    <rPh sb="4" eb="7">
      <t>シンリョウショ</t>
    </rPh>
    <phoneticPr fontId="1"/>
  </si>
  <si>
    <t>65歳未満</t>
    <rPh sb="2" eb="3">
      <t>サイ</t>
    </rPh>
    <rPh sb="3" eb="5">
      <t>ミマン</t>
    </rPh>
    <phoneticPr fontId="1"/>
  </si>
  <si>
    <t>65～74歳</t>
    <rPh sb="5" eb="6">
      <t>サイ</t>
    </rPh>
    <phoneticPr fontId="1"/>
  </si>
  <si>
    <t>75～79歳</t>
    <rPh sb="5" eb="6">
      <t>サイ</t>
    </rPh>
    <phoneticPr fontId="1"/>
  </si>
  <si>
    <t>80～84歳</t>
    <rPh sb="5" eb="6">
      <t>サイ</t>
    </rPh>
    <phoneticPr fontId="1"/>
  </si>
  <si>
    <t>85～89歳</t>
    <rPh sb="5" eb="6">
      <t>サイ</t>
    </rPh>
    <phoneticPr fontId="1"/>
  </si>
  <si>
    <t>90歳以上</t>
    <rPh sb="2" eb="5">
      <t>サイイジョウ</t>
    </rPh>
    <phoneticPr fontId="1"/>
  </si>
  <si>
    <t>うち状態がよくなったことによる在宅復帰</t>
    <rPh sb="2" eb="4">
      <t>ジョウタイ</t>
    </rPh>
    <rPh sb="15" eb="17">
      <t>ザイタク</t>
    </rPh>
    <rPh sb="17" eb="19">
      <t>フッキ</t>
    </rPh>
    <phoneticPr fontId="1"/>
  </si>
  <si>
    <t>介護老人保健施設</t>
    <rPh sb="0" eb="2">
      <t>カイゴ</t>
    </rPh>
    <rPh sb="2" eb="4">
      <t>ロウジン</t>
    </rPh>
    <rPh sb="4" eb="6">
      <t>ホケン</t>
    </rPh>
    <rPh sb="6" eb="8">
      <t>シセツ</t>
    </rPh>
    <phoneticPr fontId="1"/>
  </si>
  <si>
    <t>死亡による契約終了</t>
    <rPh sb="0" eb="2">
      <t>シボウ</t>
    </rPh>
    <rPh sb="5" eb="7">
      <t>ケイヤク</t>
    </rPh>
    <rPh sb="7" eb="9">
      <t>シュウリョウ</t>
    </rPh>
    <phoneticPr fontId="1"/>
  </si>
  <si>
    <t>特別養護老人ホーム</t>
    <rPh sb="0" eb="9">
      <t>トヨ</t>
    </rPh>
    <phoneticPr fontId="1"/>
  </si>
  <si>
    <t>病院・診療所(併設診療所を含む)</t>
    <rPh sb="0" eb="2">
      <t>ヒヨ</t>
    </rPh>
    <rPh sb="3" eb="6">
      <t>シンリョウショ</t>
    </rPh>
    <rPh sb="7" eb="9">
      <t>ヘイセツ</t>
    </rPh>
    <rPh sb="9" eb="12">
      <t>シンリョウショ</t>
    </rPh>
    <rPh sb="13" eb="14">
      <t>フク</t>
    </rPh>
    <phoneticPr fontId="1"/>
  </si>
  <si>
    <t>その他(不明を含む)</t>
    <rPh sb="2" eb="3">
      <t>タ</t>
    </rPh>
    <rPh sb="4" eb="6">
      <t>フメイ</t>
    </rPh>
    <rPh sb="7" eb="8">
      <t>フク</t>
    </rPh>
    <phoneticPr fontId="1"/>
  </si>
  <si>
    <t>常時、医療処置を要する入居者がいるため</t>
    <rPh sb="0" eb="2">
      <t>ジョウジ</t>
    </rPh>
    <rPh sb="3" eb="5">
      <t>イリョウ</t>
    </rPh>
    <rPh sb="5" eb="7">
      <t>ショチ</t>
    </rPh>
    <rPh sb="8" eb="9">
      <t>ヨウ</t>
    </rPh>
    <rPh sb="11" eb="14">
      <t>ニュウキョシャ</t>
    </rPh>
    <phoneticPr fontId="1"/>
  </si>
  <si>
    <t>状態像が安定せず、夜間に急変が予想される入居者がいるため</t>
    <rPh sb="0" eb="2">
      <t>ジョウタイ</t>
    </rPh>
    <rPh sb="2" eb="3">
      <t>ゾウ</t>
    </rPh>
    <rPh sb="4" eb="6">
      <t>アンテイ</t>
    </rPh>
    <rPh sb="9" eb="11">
      <t>ヤカン</t>
    </rPh>
    <rPh sb="12" eb="14">
      <t>キュウヘン</t>
    </rPh>
    <rPh sb="15" eb="17">
      <t>ヨソウ</t>
    </rPh>
    <rPh sb="20" eb="23">
      <t>ニュウキョシャ</t>
    </rPh>
    <phoneticPr fontId="1"/>
  </si>
  <si>
    <t>夜間に症状がみられる認知症の入居者に対応するため</t>
    <rPh sb="0" eb="2">
      <t>ヤカン</t>
    </rPh>
    <rPh sb="3" eb="5">
      <t>ショウジョウ</t>
    </rPh>
    <rPh sb="10" eb="13">
      <t>ニンチショウ</t>
    </rPh>
    <rPh sb="14" eb="17">
      <t>ニュウキョシャ</t>
    </rPh>
    <rPh sb="18" eb="20">
      <t>タイオウ</t>
    </rPh>
    <phoneticPr fontId="1"/>
  </si>
  <si>
    <t>看取りを行うため</t>
    <rPh sb="0" eb="2">
      <t>ミト</t>
    </rPh>
    <rPh sb="4" eb="5">
      <t>オコナ</t>
    </rPh>
    <phoneticPr fontId="1"/>
  </si>
  <si>
    <t>入居者やご家族の安心感のため</t>
    <rPh sb="0" eb="3">
      <t>ニュウキョシャ</t>
    </rPh>
    <rPh sb="5" eb="7">
      <t>カゾク</t>
    </rPh>
    <rPh sb="8" eb="11">
      <t>アンシンカン</t>
    </rPh>
    <phoneticPr fontId="1"/>
  </si>
  <si>
    <t>夜間勤務する介護職員の安心感のため</t>
    <rPh sb="0" eb="2">
      <t>ヤカン</t>
    </rPh>
    <rPh sb="2" eb="4">
      <t>キンム</t>
    </rPh>
    <rPh sb="6" eb="8">
      <t>カイゴ</t>
    </rPh>
    <rPh sb="8" eb="10">
      <t>ショクイン</t>
    </rPh>
    <rPh sb="11" eb="14">
      <t>アンシンカン</t>
    </rPh>
    <phoneticPr fontId="1"/>
  </si>
  <si>
    <t>４人以上</t>
    <rPh sb="1" eb="2">
      <t>ヒト</t>
    </rPh>
    <rPh sb="2" eb="4">
      <t>イジョウ</t>
    </rPh>
    <phoneticPr fontId="1"/>
  </si>
  <si>
    <t>60人以上</t>
    <rPh sb="3" eb="5">
      <t>イジョウ</t>
    </rPh>
    <phoneticPr fontId="1"/>
  </si>
  <si>
    <t>15人以上</t>
    <rPh sb="2" eb="3">
      <t>ニン</t>
    </rPh>
    <rPh sb="3" eb="5">
      <t>イジョウ</t>
    </rPh>
    <phoneticPr fontId="1"/>
  </si>
  <si>
    <t>１人以上</t>
    <rPh sb="1" eb="2">
      <t>ヒト</t>
    </rPh>
    <rPh sb="2" eb="4">
      <t>イジョウ</t>
    </rPh>
    <phoneticPr fontId="1"/>
  </si>
  <si>
    <t>20人未満</t>
    <rPh sb="3" eb="5">
      <t>ミマン</t>
    </rPh>
    <phoneticPr fontId="1"/>
  </si>
  <si>
    <t>問２(5)②　入居している居室（住戸）数</t>
    <rPh sb="0" eb="1">
      <t>トイ</t>
    </rPh>
    <rPh sb="7" eb="9">
      <t>ニュウキョ</t>
    </rPh>
    <rPh sb="13" eb="15">
      <t>キョシツ</t>
    </rPh>
    <rPh sb="16" eb="18">
      <t>ジュウコ</t>
    </rPh>
    <rPh sb="19" eb="20">
      <t>スウ</t>
    </rPh>
    <phoneticPr fontId="1"/>
  </si>
  <si>
    <t>無効</t>
    <rPh sb="0" eb="2">
      <t>ムコウ</t>
    </rPh>
    <phoneticPr fontId="1"/>
  </si>
  <si>
    <t>非回収</t>
    <rPh sb="0" eb="1">
      <t>ヒ</t>
    </rPh>
    <rPh sb="1" eb="3">
      <t>カイシュウ</t>
    </rPh>
    <phoneticPr fontId="1"/>
  </si>
  <si>
    <t>有老（計）</t>
    <rPh sb="0" eb="2">
      <t>ユウロウ</t>
    </rPh>
    <rPh sb="3" eb="4">
      <t>ケイ</t>
    </rPh>
    <phoneticPr fontId="1"/>
  </si>
  <si>
    <t>サービス付き高齢者向け住宅（計）</t>
    <rPh sb="1" eb="13">
      <t>ツキ</t>
    </rPh>
    <rPh sb="14" eb="15">
      <t>ケイ</t>
    </rPh>
    <phoneticPr fontId="1"/>
  </si>
  <si>
    <t>サービス付（計）</t>
    <rPh sb="4" eb="5">
      <t>ツキ</t>
    </rPh>
    <rPh sb="6" eb="7">
      <t>ケイ</t>
    </rPh>
    <phoneticPr fontId="1"/>
  </si>
  <si>
    <t>サービス付（計）</t>
    <rPh sb="4" eb="5">
      <t>ツキ</t>
    </rPh>
    <phoneticPr fontId="1"/>
  </si>
  <si>
    <t>平均（人）</t>
    <rPh sb="0" eb="2">
      <t>ヘイキン</t>
    </rPh>
    <rPh sb="3" eb="4">
      <t>ヒト</t>
    </rPh>
    <phoneticPr fontId="1"/>
  </si>
  <si>
    <t>最大（人）</t>
    <rPh sb="0" eb="2">
      <t>サイダイ</t>
    </rPh>
    <rPh sb="3" eb="4">
      <t>ヒト</t>
    </rPh>
    <phoneticPr fontId="1"/>
  </si>
  <si>
    <t>平均（％）</t>
    <rPh sb="0" eb="2">
      <t>ヘイキン</t>
    </rPh>
    <phoneticPr fontId="1"/>
  </si>
  <si>
    <t>最大（％）</t>
    <rPh sb="0" eb="2">
      <t>サイダイ</t>
    </rPh>
    <phoneticPr fontId="1"/>
  </si>
  <si>
    <t>サービス付（計）</t>
  </si>
  <si>
    <t>地域区分</t>
    <rPh sb="0" eb="2">
      <t>チイキ</t>
    </rPh>
    <rPh sb="2" eb="4">
      <t>クブン</t>
    </rPh>
    <phoneticPr fontId="1"/>
  </si>
  <si>
    <t>事業主体法人種別回収率</t>
    <rPh sb="0" eb="2">
      <t>ジギョウ</t>
    </rPh>
    <rPh sb="2" eb="4">
      <t>シュタイ</t>
    </rPh>
    <rPh sb="4" eb="6">
      <t>ホウジン</t>
    </rPh>
    <rPh sb="6" eb="8">
      <t>シュベツ</t>
    </rPh>
    <rPh sb="8" eb="11">
      <t>カイシュウリツ</t>
    </rPh>
    <phoneticPr fontId="1"/>
  </si>
  <si>
    <t>定員規模別回収率</t>
    <rPh sb="0" eb="2">
      <t>テイイン</t>
    </rPh>
    <rPh sb="2" eb="5">
      <t>キボベツ</t>
    </rPh>
    <rPh sb="5" eb="8">
      <t>カイシュウリツ</t>
    </rPh>
    <phoneticPr fontId="1"/>
  </si>
  <si>
    <t>指定あり（再掲）</t>
    <rPh sb="0" eb="2">
      <t>シテイ</t>
    </rPh>
    <rPh sb="5" eb="7">
      <t>サイケイ</t>
    </rPh>
    <phoneticPr fontId="1"/>
  </si>
  <si>
    <t>問２(5)①②　居室稼働率</t>
    <rPh sb="0" eb="1">
      <t>トイ</t>
    </rPh>
    <rPh sb="8" eb="10">
      <t>キョシツ</t>
    </rPh>
    <rPh sb="10" eb="12">
      <t>カドウ</t>
    </rPh>
    <rPh sb="12" eb="13">
      <t>リツ</t>
    </rPh>
    <phoneticPr fontId="1"/>
  </si>
  <si>
    <t>問４(2) 居住費用（前払い金考慮後家賃÷最多居室面積）</t>
    <rPh sb="6" eb="8">
      <t>キョジュウ</t>
    </rPh>
    <rPh sb="8" eb="10">
      <t>ヒヨウ</t>
    </rPh>
    <rPh sb="11" eb="13">
      <t>マエバラ</t>
    </rPh>
    <rPh sb="14" eb="15">
      <t>キン</t>
    </rPh>
    <rPh sb="15" eb="17">
      <t>コウリョ</t>
    </rPh>
    <rPh sb="17" eb="18">
      <t>ノチ</t>
    </rPh>
    <rPh sb="18" eb="20">
      <t>ヤチン</t>
    </rPh>
    <rPh sb="21" eb="23">
      <t>サイタ</t>
    </rPh>
    <rPh sb="23" eb="25">
      <t>キョシツ</t>
    </rPh>
    <rPh sb="25" eb="27">
      <t>メンセキ</t>
    </rPh>
    <phoneticPr fontId="1"/>
  </si>
  <si>
    <t>2,000円未満</t>
    <rPh sb="5" eb="6">
      <t>エン</t>
    </rPh>
    <rPh sb="6" eb="8">
      <t>ミマン</t>
    </rPh>
    <phoneticPr fontId="1"/>
  </si>
  <si>
    <t>2,000～3,000円未満</t>
    <rPh sb="11" eb="12">
      <t>エン</t>
    </rPh>
    <rPh sb="12" eb="14">
      <t>ミマン</t>
    </rPh>
    <phoneticPr fontId="1"/>
  </si>
  <si>
    <t>3,000～4,000円未満</t>
    <rPh sb="11" eb="12">
      <t>エン</t>
    </rPh>
    <rPh sb="12" eb="14">
      <t>ミマン</t>
    </rPh>
    <phoneticPr fontId="1"/>
  </si>
  <si>
    <t>4,000～5,000円未満</t>
    <rPh sb="11" eb="12">
      <t>エン</t>
    </rPh>
    <rPh sb="12" eb="14">
      <t>ミマン</t>
    </rPh>
    <phoneticPr fontId="1"/>
  </si>
  <si>
    <t>5,000～6,000円未満</t>
    <rPh sb="11" eb="12">
      <t>エン</t>
    </rPh>
    <rPh sb="12" eb="14">
      <t>ミマン</t>
    </rPh>
    <phoneticPr fontId="1"/>
  </si>
  <si>
    <t>6,000～8,000円未満</t>
    <rPh sb="11" eb="12">
      <t>エン</t>
    </rPh>
    <rPh sb="12" eb="14">
      <t>ミマン</t>
    </rPh>
    <phoneticPr fontId="1"/>
  </si>
  <si>
    <t>8,000円以上</t>
    <rPh sb="5" eb="6">
      <t>エン</t>
    </rPh>
    <rPh sb="6" eb="8">
      <t>イジョウ</t>
    </rPh>
    <phoneticPr fontId="1"/>
  </si>
  <si>
    <t>中央(円)</t>
    <rPh sb="0" eb="2">
      <t>チュウオウ</t>
    </rPh>
    <phoneticPr fontId="1"/>
  </si>
  <si>
    <t>回答者数</t>
    <rPh sb="0" eb="3">
      <t>カイトウシャ</t>
    </rPh>
    <rPh sb="3" eb="4">
      <t>スウ</t>
    </rPh>
    <phoneticPr fontId="1"/>
  </si>
  <si>
    <t>24時間対応の訪問看護ステーションと連携している</t>
    <rPh sb="2" eb="4">
      <t>ジカン</t>
    </rPh>
    <rPh sb="4" eb="6">
      <t>タイオウ</t>
    </rPh>
    <rPh sb="7" eb="9">
      <t>ホウモン</t>
    </rPh>
    <rPh sb="9" eb="11">
      <t>カンゴ</t>
    </rPh>
    <rPh sb="18" eb="20">
      <t>レンケイ</t>
    </rPh>
    <phoneticPr fontId="1"/>
  </si>
  <si>
    <t>24時間対応の訪問看護ステーションと連携していないが、近くにある</t>
    <rPh sb="18" eb="20">
      <t>レンケイ</t>
    </rPh>
    <rPh sb="27" eb="28">
      <t>チカ</t>
    </rPh>
    <phoneticPr fontId="1"/>
  </si>
  <si>
    <t>24時間対応の訪問看護ステーションと連携しておらず、近くにもない</t>
    <rPh sb="18" eb="20">
      <t>レンケイ</t>
    </rPh>
    <rPh sb="26" eb="27">
      <t>チカ</t>
    </rPh>
    <phoneticPr fontId="1"/>
  </si>
  <si>
    <t>10％未満</t>
    <rPh sb="3" eb="5">
      <t>ミマン</t>
    </rPh>
    <phoneticPr fontId="3"/>
  </si>
  <si>
    <t>10～20％未満</t>
    <rPh sb="6" eb="8">
      <t>ミマン</t>
    </rPh>
    <phoneticPr fontId="3"/>
  </si>
  <si>
    <t>20％以上</t>
    <rPh sb="3" eb="5">
      <t>イジョウ</t>
    </rPh>
    <phoneticPr fontId="3"/>
  </si>
  <si>
    <t>【問３(1)①で居宅介護支援事業所が「併設」または「隣接」と回答した施設のみ、</t>
    <rPh sb="1" eb="2">
      <t>トイ</t>
    </rPh>
    <rPh sb="8" eb="10">
      <t>キョタク</t>
    </rPh>
    <rPh sb="10" eb="12">
      <t>カイゴ</t>
    </rPh>
    <rPh sb="12" eb="14">
      <t>シエン</t>
    </rPh>
    <rPh sb="14" eb="17">
      <t>ジギョウショ</t>
    </rPh>
    <rPh sb="19" eb="21">
      <t>ヘイセツ</t>
    </rPh>
    <rPh sb="26" eb="28">
      <t>リンセツ</t>
    </rPh>
    <rPh sb="30" eb="32">
      <t>カイトウ</t>
    </rPh>
    <rPh sb="34" eb="36">
      <t>シセツ</t>
    </rPh>
    <phoneticPr fontId="1"/>
  </si>
  <si>
    <t>2015～2017年</t>
    <rPh sb="9" eb="10">
      <t>ネン</t>
    </rPh>
    <phoneticPr fontId="1"/>
  </si>
  <si>
    <t>無回答</t>
    <rPh sb="0" eb="3">
      <t>ムカイトウ</t>
    </rPh>
    <phoneticPr fontId="2"/>
  </si>
  <si>
    <t>併設の介護事業所あり</t>
    <rPh sb="0" eb="2">
      <t>ヘイセツ</t>
    </rPh>
    <rPh sb="3" eb="5">
      <t>カイゴ</t>
    </rPh>
    <rPh sb="5" eb="8">
      <t>ジギョウショ</t>
    </rPh>
    <phoneticPr fontId="1"/>
  </si>
  <si>
    <t>その他・無回答</t>
    <rPh sb="2" eb="3">
      <t>タ</t>
    </rPh>
    <rPh sb="4" eb="7">
      <t>ムカイトウ</t>
    </rPh>
    <phoneticPr fontId="1"/>
  </si>
  <si>
    <t>問３ 併設・隣接事業所の状況　(1)～(7)の併設状況</t>
    <rPh sb="3" eb="5">
      <t>ヘイセツ</t>
    </rPh>
    <rPh sb="6" eb="8">
      <t>リンセツ</t>
    </rPh>
    <rPh sb="8" eb="11">
      <t>ジギョウショ</t>
    </rPh>
    <rPh sb="12" eb="14">
      <t>ジョウキョウ</t>
    </rPh>
    <rPh sb="23" eb="25">
      <t>ヘイセツ</t>
    </rPh>
    <rPh sb="25" eb="27">
      <t>ジョウキョウ</t>
    </rPh>
    <phoneticPr fontId="1"/>
  </si>
  <si>
    <t>隣接の介護事業所あり</t>
    <rPh sb="0" eb="2">
      <t>リンセツ</t>
    </rPh>
    <rPh sb="3" eb="5">
      <t>カイゴ</t>
    </rPh>
    <rPh sb="5" eb="8">
      <t>ジギョウショ</t>
    </rPh>
    <phoneticPr fontId="1"/>
  </si>
  <si>
    <t>併設・隣接の介護事業所なし</t>
    <rPh sb="0" eb="2">
      <t>ヘイセツ</t>
    </rPh>
    <rPh sb="3" eb="5">
      <t>リンセツ</t>
    </rPh>
    <rPh sb="6" eb="8">
      <t>カイゴ</t>
    </rPh>
    <rPh sb="8" eb="11">
      <t>ジギョウショ</t>
    </rPh>
    <phoneticPr fontId="1"/>
  </si>
  <si>
    <t>【問２(3)で「一般型（介護）」または「一般型（介護予防）」と回答した施設のみ】</t>
    <rPh sb="1" eb="2">
      <t>トイ</t>
    </rPh>
    <rPh sb="8" eb="10">
      <t>イッパン</t>
    </rPh>
    <rPh sb="10" eb="11">
      <t>カタ</t>
    </rPh>
    <rPh sb="12" eb="14">
      <t>カイゴ</t>
    </rPh>
    <rPh sb="20" eb="22">
      <t>イッパン</t>
    </rPh>
    <rPh sb="22" eb="23">
      <t>カタ</t>
    </rPh>
    <rPh sb="24" eb="26">
      <t>カイゴ</t>
    </rPh>
    <rPh sb="26" eb="28">
      <t>ヨボウ</t>
    </rPh>
    <rPh sb="31" eb="33">
      <t>カイトウ</t>
    </rPh>
    <rPh sb="35" eb="37">
      <t>シセツ</t>
    </rPh>
    <phoneticPr fontId="1"/>
  </si>
  <si>
    <t>問２(3) SQ(3)-1 指定の種類</t>
    <rPh sb="0" eb="1">
      <t>トイ</t>
    </rPh>
    <rPh sb="14" eb="16">
      <t>シテイ</t>
    </rPh>
    <rPh sb="17" eb="19">
      <t>シュルイ</t>
    </rPh>
    <phoneticPr fontId="1"/>
  </si>
  <si>
    <t>一般型　特定施設入居者生活介護</t>
    <rPh sb="0" eb="2">
      <t>イッパン</t>
    </rPh>
    <rPh sb="2" eb="3">
      <t>カタ</t>
    </rPh>
    <rPh sb="4" eb="6">
      <t>トクテイ</t>
    </rPh>
    <rPh sb="6" eb="8">
      <t>シセツ</t>
    </rPh>
    <rPh sb="8" eb="11">
      <t>ニュウキョシャ</t>
    </rPh>
    <rPh sb="11" eb="13">
      <t>セイカツ</t>
    </rPh>
    <rPh sb="13" eb="15">
      <t>カイゴ</t>
    </rPh>
    <phoneticPr fontId="1"/>
  </si>
  <si>
    <t>問２(4) 指定を受けていない場合、今、指定を受けられるとした指定を受けますか</t>
    <rPh sb="0" eb="1">
      <t>トイ</t>
    </rPh>
    <rPh sb="6" eb="8">
      <t>シテイ</t>
    </rPh>
    <rPh sb="9" eb="10">
      <t>ウ</t>
    </rPh>
    <rPh sb="15" eb="17">
      <t>バアイ</t>
    </rPh>
    <rPh sb="18" eb="19">
      <t>イマ</t>
    </rPh>
    <rPh sb="20" eb="22">
      <t>シテイ</t>
    </rPh>
    <rPh sb="23" eb="24">
      <t>ウ</t>
    </rPh>
    <rPh sb="31" eb="33">
      <t>シテイ</t>
    </rPh>
    <rPh sb="34" eb="35">
      <t>ウ</t>
    </rPh>
    <phoneticPr fontId="1"/>
  </si>
  <si>
    <t>指定を受けたい</t>
    <rPh sb="0" eb="2">
      <t>シテイ</t>
    </rPh>
    <rPh sb="3" eb="4">
      <t>ウ</t>
    </rPh>
    <phoneticPr fontId="1"/>
  </si>
  <si>
    <t>指定を受けるつもりはない</t>
    <rPh sb="0" eb="2">
      <t>シテイ</t>
    </rPh>
    <rPh sb="3" eb="4">
      <t>ウ</t>
    </rPh>
    <phoneticPr fontId="1"/>
  </si>
  <si>
    <t>病院・診療所</t>
    <phoneticPr fontId="1"/>
  </si>
  <si>
    <t>介護療養型医療施設</t>
    <rPh sb="0" eb="2">
      <t>カイゴ</t>
    </rPh>
    <rPh sb="2" eb="4">
      <t>リョウヨウ</t>
    </rPh>
    <rPh sb="4" eb="5">
      <t>カタ</t>
    </rPh>
    <rPh sb="5" eb="7">
      <t>イリョウ</t>
    </rPh>
    <rPh sb="7" eb="9">
      <t>シセツ</t>
    </rPh>
    <phoneticPr fontId="1"/>
  </si>
  <si>
    <t>介護医療院</t>
    <rPh sb="0" eb="2">
      <t>カイゴ</t>
    </rPh>
    <rPh sb="2" eb="4">
      <t>イリョウ</t>
    </rPh>
    <rPh sb="4" eb="5">
      <t>イン</t>
    </rPh>
    <phoneticPr fontId="1"/>
  </si>
  <si>
    <t>認知症高齢者グループホーム</t>
    <rPh sb="0" eb="3">
      <t>ニンチショウ</t>
    </rPh>
    <rPh sb="3" eb="6">
      <t>コウレイシャ</t>
    </rPh>
    <phoneticPr fontId="1"/>
  </si>
  <si>
    <t>肺炎</t>
    <rPh sb="0" eb="2">
      <t>ハイエン</t>
    </rPh>
    <phoneticPr fontId="1"/>
  </si>
  <si>
    <t>心疾患</t>
    <rPh sb="0" eb="3">
      <t>シンシッカン</t>
    </rPh>
    <phoneticPr fontId="1"/>
  </si>
  <si>
    <t>脳血管疾患</t>
    <rPh sb="0" eb="3">
      <t>ノウケッカン</t>
    </rPh>
    <rPh sb="3" eb="5">
      <t>シッカン</t>
    </rPh>
    <phoneticPr fontId="1"/>
  </si>
  <si>
    <t>老衰</t>
    <rPh sb="0" eb="2">
      <t>ロウスイ</t>
    </rPh>
    <phoneticPr fontId="1"/>
  </si>
  <si>
    <t>その他</t>
  </si>
  <si>
    <t>9)①で「加算あり」と回答した施設のみ】</t>
    <rPh sb="5" eb="7">
      <t>カサン</t>
    </rPh>
    <rPh sb="11" eb="13">
      <t>カイトウ</t>
    </rPh>
    <rPh sb="15" eb="17">
      <t>シセツ</t>
    </rPh>
    <phoneticPr fontId="1"/>
  </si>
  <si>
    <t>入居継続支援加算を算定</t>
    <rPh sb="0" eb="2">
      <t>ニュウキョ</t>
    </rPh>
    <rPh sb="2" eb="4">
      <t>ケイゾク</t>
    </rPh>
    <rPh sb="4" eb="6">
      <t>シエン</t>
    </rPh>
    <rPh sb="6" eb="8">
      <t>カサン</t>
    </rPh>
    <rPh sb="9" eb="11">
      <t>サンテイ</t>
    </rPh>
    <phoneticPr fontId="1"/>
  </si>
  <si>
    <t>「ホームでなくなりたい」という希望があれば、受け入れる</t>
    <rPh sb="15" eb="17">
      <t>キボウ</t>
    </rPh>
    <rPh sb="22" eb="23">
      <t>ウ</t>
    </rPh>
    <rPh sb="24" eb="25">
      <t>イ</t>
    </rPh>
    <phoneticPr fontId="1"/>
  </si>
  <si>
    <t>原則的に受け入れていない</t>
    <rPh sb="0" eb="3">
      <t>ゲンソクテキ</t>
    </rPh>
    <rPh sb="4" eb="5">
      <t>ウ</t>
    </rPh>
    <rPh sb="6" eb="7">
      <t>イ</t>
    </rPh>
    <phoneticPr fontId="1"/>
  </si>
  <si>
    <t>看護職員の数が足りないから</t>
  </si>
  <si>
    <t>介護職員の数が足りないから</t>
  </si>
  <si>
    <t>夜間は看護職員がいないから</t>
  </si>
  <si>
    <t>家族等の意見が一致しないから</t>
  </si>
  <si>
    <t>事故が起こることや、それに関して入居者の家族等とトラブルになることが心配だから</t>
  </si>
  <si>
    <t>看取りに関する方針やマニュアルを定めていないから</t>
  </si>
  <si>
    <t>施設での看取りをサポートしてもらえる医師・医療機関がないから</t>
  </si>
  <si>
    <t>費用がかかりすぎるから</t>
  </si>
  <si>
    <t>そもそも看取りまで行う施設ではないと位置付けているから</t>
  </si>
  <si>
    <t>現在準備中</t>
    <rPh sb="0" eb="2">
      <t>ゲンザイ</t>
    </rPh>
    <rPh sb="2" eb="4">
      <t>ジュンビ</t>
    </rPh>
    <rPh sb="4" eb="5">
      <t>ナカ</t>
    </rPh>
    <phoneticPr fontId="1"/>
  </si>
  <si>
    <t>なし</t>
    <phoneticPr fontId="1"/>
  </si>
  <si>
    <t>2018～2019年</t>
    <rPh sb="9" eb="10">
      <t>ネン</t>
    </rPh>
    <phoneticPr fontId="1"/>
  </si>
  <si>
    <r>
      <t>問４(2)②月額利用料金－b 共益費・管理費相当額</t>
    </r>
    <r>
      <rPr>
        <sz val="9"/>
        <rFont val="ＭＳ Ｐ明朝"/>
        <family val="1"/>
        <charset val="128"/>
      </rPr>
      <t>（共用部分の維持管理等）</t>
    </r>
    <r>
      <rPr>
        <sz val="9"/>
        <rFont val="ＭＳ 明朝"/>
        <family val="1"/>
        <charset val="128"/>
      </rPr>
      <t>＋c 生活支援・介護サービス提供費用または基本サービス費相当額</t>
    </r>
    <r>
      <rPr>
        <sz val="9"/>
        <rFont val="ＭＳ Ｐ明朝"/>
        <family val="1"/>
        <charset val="128"/>
      </rPr>
      <t>（介護保険自己負担を除く）</t>
    </r>
    <rPh sb="6" eb="8">
      <t>ゲツガク</t>
    </rPh>
    <rPh sb="8" eb="10">
      <t>リヨウ</t>
    </rPh>
    <rPh sb="10" eb="12">
      <t>リョウキン</t>
    </rPh>
    <rPh sb="15" eb="18">
      <t>キョウエキヒ</t>
    </rPh>
    <rPh sb="19" eb="22">
      <t>カンリヒ</t>
    </rPh>
    <rPh sb="22" eb="25">
      <t>ソウトウガク</t>
    </rPh>
    <rPh sb="26" eb="28">
      <t>キョウヨウ</t>
    </rPh>
    <rPh sb="28" eb="30">
      <t>ブブン</t>
    </rPh>
    <rPh sb="31" eb="33">
      <t>イジ</t>
    </rPh>
    <rPh sb="33" eb="35">
      <t>カンリ</t>
    </rPh>
    <rPh sb="35" eb="36">
      <t>トウ</t>
    </rPh>
    <rPh sb="40" eb="42">
      <t>セイカツ</t>
    </rPh>
    <rPh sb="42" eb="44">
      <t>シエン</t>
    </rPh>
    <rPh sb="45" eb="47">
      <t>カイゴ</t>
    </rPh>
    <rPh sb="51" eb="53">
      <t>テイキョウ</t>
    </rPh>
    <rPh sb="53" eb="55">
      <t>ヒヨウ</t>
    </rPh>
    <rPh sb="73" eb="75">
      <t>ジコ</t>
    </rPh>
    <phoneticPr fontId="1"/>
  </si>
  <si>
    <t>100万円未満</t>
    <rPh sb="3" eb="5">
      <t>マンエン</t>
    </rPh>
    <rPh sb="5" eb="7">
      <t>ミマン</t>
    </rPh>
    <phoneticPr fontId="1"/>
  </si>
  <si>
    <t>1,000万円以上</t>
    <rPh sb="5" eb="7">
      <t>マンエン</t>
    </rPh>
    <rPh sb="7" eb="9">
      <t>イジョウ</t>
    </rPh>
    <phoneticPr fontId="1"/>
  </si>
  <si>
    <t>100～500万円未満</t>
    <rPh sb="7" eb="9">
      <t>マンエン</t>
    </rPh>
    <rPh sb="9" eb="11">
      <t>ミマン</t>
    </rPh>
    <phoneticPr fontId="1"/>
  </si>
  <si>
    <t>500～1,000万円未満</t>
    <rPh sb="9" eb="11">
      <t>マンエン</t>
    </rPh>
    <rPh sb="11" eb="13">
      <t>ミマン</t>
    </rPh>
    <phoneticPr fontId="1"/>
  </si>
  <si>
    <t>平均(円)　※0を含む</t>
    <rPh sb="0" eb="1">
      <t>ヒラ</t>
    </rPh>
    <rPh sb="1" eb="2">
      <t>タモツ</t>
    </rPh>
    <rPh sb="3" eb="4">
      <t>エン</t>
    </rPh>
    <rPh sb="9" eb="10">
      <t>フク</t>
    </rPh>
    <phoneticPr fontId="1"/>
  </si>
  <si>
    <t>平均(円)　※0を含まない</t>
    <rPh sb="0" eb="1">
      <t>ヒラ</t>
    </rPh>
    <rPh sb="1" eb="2">
      <t>タモツ</t>
    </rPh>
    <rPh sb="3" eb="4">
      <t>エン</t>
    </rPh>
    <rPh sb="9" eb="10">
      <t>フク</t>
    </rPh>
    <phoneticPr fontId="1"/>
  </si>
  <si>
    <t>外部サービス利用型　特定施設入居者生活介護</t>
    <rPh sb="0" eb="2">
      <t>ガイブ</t>
    </rPh>
    <rPh sb="6" eb="8">
      <t>リヨウ</t>
    </rPh>
    <rPh sb="8" eb="9">
      <t>ガタ</t>
    </rPh>
    <rPh sb="10" eb="12">
      <t>トクテイ</t>
    </rPh>
    <rPh sb="12" eb="14">
      <t>シセツ</t>
    </rPh>
    <rPh sb="14" eb="17">
      <t>ニュウキョシャ</t>
    </rPh>
    <rPh sb="17" eb="19">
      <t>セイカツ</t>
    </rPh>
    <rPh sb="19" eb="21">
      <t>カイゴ</t>
    </rPh>
    <phoneticPr fontId="2"/>
  </si>
  <si>
    <t>歯科診療所</t>
    <rPh sb="0" eb="2">
      <t>シカ</t>
    </rPh>
    <rPh sb="2" eb="4">
      <t>シンリョウ</t>
    </rPh>
    <rPh sb="4" eb="5">
      <t>トコロ</t>
    </rPh>
    <phoneticPr fontId="1"/>
  </si>
  <si>
    <t>Ⅲ　施設における職員体制等</t>
    <rPh sb="2" eb="4">
      <t>シセツ</t>
    </rPh>
    <rPh sb="8" eb="10">
      <t>ショクイン</t>
    </rPh>
    <rPh sb="10" eb="12">
      <t>タイセイ</t>
    </rPh>
    <rPh sb="12" eb="13">
      <t>トウ</t>
    </rPh>
    <phoneticPr fontId="1"/>
  </si>
  <si>
    <t>問５(1) 日中の職員数－兼務を含む職員数</t>
    <rPh sb="6" eb="8">
      <t>ニッチュウ</t>
    </rPh>
    <rPh sb="9" eb="11">
      <t>ショクイン</t>
    </rPh>
    <rPh sb="11" eb="12">
      <t>スウ</t>
    </rPh>
    <rPh sb="13" eb="15">
      <t>ケンム</t>
    </rPh>
    <rPh sb="16" eb="17">
      <t>フク</t>
    </rPh>
    <rPh sb="18" eb="20">
      <t>ショクイン</t>
    </rPh>
    <rPh sb="20" eb="21">
      <t>スウ</t>
    </rPh>
    <phoneticPr fontId="1"/>
  </si>
  <si>
    <t>【問５(1)兼務を含む日中の職員数で「０」と回答した施設を除く】</t>
    <rPh sb="6" eb="8">
      <t>ケンム</t>
    </rPh>
    <rPh sb="9" eb="10">
      <t>フク</t>
    </rPh>
    <rPh sb="11" eb="13">
      <t>ニッチュウ</t>
    </rPh>
    <rPh sb="14" eb="17">
      <t>ショクインスウ</t>
    </rPh>
    <rPh sb="22" eb="24">
      <t>カイトウ</t>
    </rPh>
    <rPh sb="26" eb="28">
      <t>シセツ</t>
    </rPh>
    <rPh sb="29" eb="30">
      <t>ノゾ</t>
    </rPh>
    <phoneticPr fontId="1"/>
  </si>
  <si>
    <t>問５(1) 日中の職員数に占める兼務者の割合</t>
    <rPh sb="6" eb="8">
      <t>ニッチュウ</t>
    </rPh>
    <rPh sb="9" eb="11">
      <t>ショクイン</t>
    </rPh>
    <rPh sb="11" eb="12">
      <t>スウ</t>
    </rPh>
    <rPh sb="13" eb="14">
      <t>シ</t>
    </rPh>
    <rPh sb="16" eb="18">
      <t>ケンム</t>
    </rPh>
    <rPh sb="18" eb="19">
      <t>シャ</t>
    </rPh>
    <rPh sb="20" eb="22">
      <t>ワリアイ</t>
    </rPh>
    <phoneticPr fontId="1"/>
  </si>
  <si>
    <t>問５(2) 夜間の職員数－夜勤＋宿直</t>
    <rPh sb="6" eb="8">
      <t>ヤカン</t>
    </rPh>
    <rPh sb="9" eb="11">
      <t>ショクイン</t>
    </rPh>
    <rPh sb="11" eb="12">
      <t>スウ</t>
    </rPh>
    <rPh sb="13" eb="15">
      <t>ヤキン</t>
    </rPh>
    <rPh sb="16" eb="18">
      <t>シュクチョク</t>
    </rPh>
    <phoneticPr fontId="1"/>
  </si>
  <si>
    <t>【問５(2) 夜勤・宿直ともに「０」と回答した施設を除く】</t>
    <rPh sb="7" eb="9">
      <t>ヤキン</t>
    </rPh>
    <rPh sb="10" eb="12">
      <t>シュクチョク</t>
    </rPh>
    <rPh sb="19" eb="21">
      <t>カイトウ</t>
    </rPh>
    <rPh sb="23" eb="25">
      <t>シセツ</t>
    </rPh>
    <rPh sb="26" eb="27">
      <t>ノゾ</t>
    </rPh>
    <phoneticPr fontId="1"/>
  </si>
  <si>
    <t>問５(3) 夜間の看護体制</t>
    <rPh sb="6" eb="8">
      <t>ヤカン</t>
    </rPh>
    <rPh sb="9" eb="11">
      <t>カンゴ</t>
    </rPh>
    <rPh sb="11" eb="13">
      <t>タイセイ</t>
    </rPh>
    <phoneticPr fontId="1"/>
  </si>
  <si>
    <t>【問５(3)で「常に夜勤または当直の看護職員（併設事業所と兼務の場合を含む）が対応」と回答した施設のみ】</t>
    <rPh sb="43" eb="45">
      <t>カイトウ</t>
    </rPh>
    <rPh sb="47" eb="49">
      <t>シセツ</t>
    </rPh>
    <phoneticPr fontId="1"/>
  </si>
  <si>
    <t>問５SQ(3)-1 夜間に看護職員を配置している理由（複数回答）</t>
    <rPh sb="10" eb="12">
      <t>ヤカン</t>
    </rPh>
    <rPh sb="13" eb="15">
      <t>カンゴ</t>
    </rPh>
    <rPh sb="15" eb="17">
      <t>ショクイン</t>
    </rPh>
    <rPh sb="18" eb="20">
      <t>ハイチ</t>
    </rPh>
    <rPh sb="24" eb="26">
      <t>リユウ</t>
    </rPh>
    <rPh sb="26" eb="32">
      <t>フカ</t>
    </rPh>
    <phoneticPr fontId="1"/>
  </si>
  <si>
    <t>【問５(3)で「訪問看護ステーション、医療機関と連携してオンコール体制をとっている」と回答した施設のみ】</t>
    <rPh sb="43" eb="45">
      <t>カイトウ</t>
    </rPh>
    <rPh sb="47" eb="49">
      <t>シセツ</t>
    </rPh>
    <phoneticPr fontId="1"/>
  </si>
  <si>
    <t>問５SQ(3)-2 訪問看護ステーションとの連携</t>
    <rPh sb="10" eb="12">
      <t>ホウモン</t>
    </rPh>
    <rPh sb="12" eb="14">
      <t>カンゴ</t>
    </rPh>
    <rPh sb="22" eb="24">
      <t>レンケイ</t>
    </rPh>
    <phoneticPr fontId="1"/>
  </si>
  <si>
    <t>問５(2) 夜間の職員数（夜勤＋宿直）に占める宿直の割合</t>
    <rPh sb="6" eb="8">
      <t>ヤカン</t>
    </rPh>
    <rPh sb="9" eb="12">
      <t>ショクインスウ</t>
    </rPh>
    <rPh sb="13" eb="15">
      <t>ヤキン</t>
    </rPh>
    <rPh sb="16" eb="18">
      <t>シュクチョク</t>
    </rPh>
    <rPh sb="20" eb="21">
      <t>シ</t>
    </rPh>
    <rPh sb="23" eb="25">
      <t>シュクチョク</t>
    </rPh>
    <rPh sb="26" eb="28">
      <t>ワリアイ</t>
    </rPh>
    <phoneticPr fontId="1"/>
  </si>
  <si>
    <r>
      <t>常に夜勤または宿直の看護職員</t>
    </r>
    <r>
      <rPr>
        <sz val="8"/>
        <rFont val="ＭＳ Ｐ明朝"/>
        <family val="1"/>
        <charset val="128"/>
      </rPr>
      <t>（併設事業所と兼務の場合を含む）</t>
    </r>
    <r>
      <rPr>
        <sz val="9"/>
        <rFont val="ＭＳ Ｐ明朝"/>
        <family val="1"/>
        <charset val="128"/>
      </rPr>
      <t>が対応</t>
    </r>
    <rPh sb="0" eb="1">
      <t>ツネ</t>
    </rPh>
    <rPh sb="2" eb="4">
      <t>ヤキン</t>
    </rPh>
    <rPh sb="7" eb="9">
      <t>シュクチョク</t>
    </rPh>
    <rPh sb="10" eb="12">
      <t>カンゴ</t>
    </rPh>
    <rPh sb="12" eb="14">
      <t>ショクイン</t>
    </rPh>
    <rPh sb="15" eb="17">
      <t>ヘイセツ</t>
    </rPh>
    <rPh sb="17" eb="20">
      <t>ジギョウショ</t>
    </rPh>
    <rPh sb="21" eb="23">
      <t>ケンム</t>
    </rPh>
    <rPh sb="24" eb="26">
      <t>バアイ</t>
    </rPh>
    <rPh sb="27" eb="28">
      <t>フク</t>
    </rPh>
    <rPh sb="31" eb="33">
      <t>タイオウ</t>
    </rPh>
    <phoneticPr fontId="1"/>
  </si>
  <si>
    <t>問５(5) 外国籍の介護職員の有無</t>
    <rPh sb="0" eb="1">
      <t>トイ</t>
    </rPh>
    <phoneticPr fontId="1"/>
  </si>
  <si>
    <t>いる</t>
    <phoneticPr fontId="1"/>
  </si>
  <si>
    <t>いない</t>
    <phoneticPr fontId="1"/>
  </si>
  <si>
    <t>問５(6) 介護職の補助業務を担う職員の有無</t>
    <rPh sb="0" eb="1">
      <t>トイ</t>
    </rPh>
    <phoneticPr fontId="1"/>
  </si>
  <si>
    <t>【問６は、問２(3)特定施設入居者指定介護で「一般型（介護）」、「一般型（介護予防）」、「地域密着型」と回答した施設のみ】</t>
    <rPh sb="10" eb="12">
      <t>トクテイ</t>
    </rPh>
    <rPh sb="12" eb="14">
      <t>シセツ</t>
    </rPh>
    <rPh sb="14" eb="17">
      <t>ニュウキョシャ</t>
    </rPh>
    <rPh sb="17" eb="19">
      <t>シテイ</t>
    </rPh>
    <rPh sb="19" eb="21">
      <t>カイゴ</t>
    </rPh>
    <phoneticPr fontId="1"/>
  </si>
  <si>
    <t>問６ 職員体制　(1) 介護職員比率</t>
    <rPh sb="3" eb="5">
      <t>ショクイン</t>
    </rPh>
    <rPh sb="5" eb="7">
      <t>タイセイ</t>
    </rPh>
    <rPh sb="12" eb="14">
      <t>カイゴ</t>
    </rPh>
    <rPh sb="14" eb="16">
      <t>ショクイン</t>
    </rPh>
    <rPh sb="16" eb="18">
      <t>ヒリツ</t>
    </rPh>
    <phoneticPr fontId="1"/>
  </si>
  <si>
    <t>問６ 職員体制　(2) 介護職員数（常勤・非常勤合計）（実人数）</t>
    <rPh sb="12" eb="14">
      <t>カイゴ</t>
    </rPh>
    <rPh sb="14" eb="16">
      <t>ショクイン</t>
    </rPh>
    <rPh sb="16" eb="17">
      <t>スウ</t>
    </rPh>
    <rPh sb="18" eb="20">
      <t>ジョウキン</t>
    </rPh>
    <rPh sb="21" eb="24">
      <t>ヒジョウキン</t>
    </rPh>
    <rPh sb="24" eb="26">
      <t>ゴウケイ</t>
    </rPh>
    <rPh sb="28" eb="29">
      <t>ジツ</t>
    </rPh>
    <rPh sb="29" eb="31">
      <t>ニンズウ</t>
    </rPh>
    <phoneticPr fontId="1"/>
  </si>
  <si>
    <t>問６ 職員体制　(2) 介護職員数（常勤・非常勤合計）（常勤換算数）</t>
    <rPh sb="12" eb="14">
      <t>カイゴ</t>
    </rPh>
    <rPh sb="14" eb="16">
      <t>ショクイン</t>
    </rPh>
    <rPh sb="16" eb="17">
      <t>スウ</t>
    </rPh>
    <rPh sb="18" eb="20">
      <t>ジョウキン</t>
    </rPh>
    <rPh sb="21" eb="24">
      <t>ヒジョウキン</t>
    </rPh>
    <rPh sb="24" eb="26">
      <t>ゴウケイ</t>
    </rPh>
    <rPh sb="28" eb="30">
      <t>ジョウキン</t>
    </rPh>
    <rPh sb="30" eb="32">
      <t>カンサン</t>
    </rPh>
    <rPh sb="32" eb="33">
      <t>スウ</t>
    </rPh>
    <phoneticPr fontId="1"/>
  </si>
  <si>
    <t>問６ 職員体制　(2) うち介護福祉士（実人数）</t>
    <rPh sb="14" eb="16">
      <t>カイゴ</t>
    </rPh>
    <rPh sb="16" eb="19">
      <t>フクシシ</t>
    </rPh>
    <rPh sb="20" eb="21">
      <t>ジツ</t>
    </rPh>
    <rPh sb="21" eb="23">
      <t>ニンズウ</t>
    </rPh>
    <phoneticPr fontId="1"/>
  </si>
  <si>
    <t>問６ 職員体制　(2) うち介護福祉士（常勤換算数）</t>
    <rPh sb="14" eb="16">
      <t>カイゴ</t>
    </rPh>
    <rPh sb="16" eb="19">
      <t>フクシシ</t>
    </rPh>
    <rPh sb="20" eb="22">
      <t>ジョウキン</t>
    </rPh>
    <rPh sb="22" eb="24">
      <t>カンサン</t>
    </rPh>
    <rPh sb="24" eb="25">
      <t>スウ</t>
    </rPh>
    <phoneticPr fontId="1"/>
  </si>
  <si>
    <t>問６ 職員体制　(2) 介護職員（常勤換算）に占める介護福祉士（常勤換算）の割合</t>
  </si>
  <si>
    <t>問６ 職員体制　(2) うち研修を受け、たんの吸引等の医療処置ができる介護職員（実人数）</t>
    <rPh sb="14" eb="16">
      <t>ケンシュウ</t>
    </rPh>
    <rPh sb="17" eb="18">
      <t>ウ</t>
    </rPh>
    <rPh sb="23" eb="26">
      <t>キュウインナド</t>
    </rPh>
    <rPh sb="27" eb="29">
      <t>イリョウ</t>
    </rPh>
    <rPh sb="29" eb="31">
      <t>ショチ</t>
    </rPh>
    <rPh sb="35" eb="37">
      <t>カイゴ</t>
    </rPh>
    <rPh sb="37" eb="39">
      <t>ショクイン</t>
    </rPh>
    <rPh sb="40" eb="41">
      <t>ジツ</t>
    </rPh>
    <rPh sb="41" eb="43">
      <t>ニンズウ</t>
    </rPh>
    <phoneticPr fontId="1"/>
  </si>
  <si>
    <t>問６ 職員体制　(2) うち研修を受け、たんの吸引等の医療処置ができる介護職員（常勤換算数）</t>
    <rPh sb="14" eb="16">
      <t>ケンシュウ</t>
    </rPh>
    <rPh sb="17" eb="18">
      <t>ウ</t>
    </rPh>
    <rPh sb="23" eb="26">
      <t>キュウインナド</t>
    </rPh>
    <rPh sb="27" eb="29">
      <t>イリョウ</t>
    </rPh>
    <rPh sb="29" eb="31">
      <t>ショチ</t>
    </rPh>
    <rPh sb="35" eb="37">
      <t>カイゴ</t>
    </rPh>
    <rPh sb="37" eb="39">
      <t>ショクイン</t>
    </rPh>
    <rPh sb="40" eb="42">
      <t>ジョウキン</t>
    </rPh>
    <rPh sb="42" eb="44">
      <t>カンサン</t>
    </rPh>
    <rPh sb="44" eb="45">
      <t>スウ</t>
    </rPh>
    <phoneticPr fontId="1"/>
  </si>
  <si>
    <t>問６ 職員体制　(2) 介護職員（常勤換算）に占める研修を受け、たんの吸引等の医療処置ができる介護職員（常勤換算）の割合</t>
    <rPh sb="26" eb="28">
      <t>ケンシュウ</t>
    </rPh>
    <rPh sb="29" eb="30">
      <t>ウ</t>
    </rPh>
    <rPh sb="35" eb="37">
      <t>キュウイン</t>
    </rPh>
    <rPh sb="37" eb="38">
      <t>トウ</t>
    </rPh>
    <rPh sb="39" eb="41">
      <t>イリョウ</t>
    </rPh>
    <rPh sb="41" eb="43">
      <t>ショチ</t>
    </rPh>
    <rPh sb="47" eb="49">
      <t>カイゴ</t>
    </rPh>
    <rPh sb="49" eb="51">
      <t>ショクイン</t>
    </rPh>
    <phoneticPr fontId="1"/>
  </si>
  <si>
    <t>問６ 職員体制　(3) 看護職員数（常勤・非常勤合計）（実人数）</t>
    <rPh sb="12" eb="14">
      <t>カンゴ</t>
    </rPh>
    <rPh sb="14" eb="16">
      <t>ショクイン</t>
    </rPh>
    <rPh sb="16" eb="17">
      <t>スウ</t>
    </rPh>
    <rPh sb="18" eb="20">
      <t>ジョウキン</t>
    </rPh>
    <rPh sb="21" eb="24">
      <t>ヒジョウキン</t>
    </rPh>
    <rPh sb="24" eb="26">
      <t>ゴウケイ</t>
    </rPh>
    <rPh sb="28" eb="29">
      <t>ジツ</t>
    </rPh>
    <rPh sb="29" eb="31">
      <t>ニンズウ</t>
    </rPh>
    <phoneticPr fontId="1"/>
  </si>
  <si>
    <t>問６ 職員体制　(3) 看護職員数（常勤・非常勤合計）（常勤換算数）</t>
    <rPh sb="12" eb="14">
      <t>カンゴ</t>
    </rPh>
    <rPh sb="14" eb="16">
      <t>ショクイン</t>
    </rPh>
    <rPh sb="16" eb="17">
      <t>スウ</t>
    </rPh>
    <rPh sb="18" eb="20">
      <t>ジョウキン</t>
    </rPh>
    <rPh sb="21" eb="24">
      <t>ヒジョウキン</t>
    </rPh>
    <rPh sb="24" eb="26">
      <t>ゴウケイ</t>
    </rPh>
    <rPh sb="28" eb="30">
      <t>ジョウキン</t>
    </rPh>
    <rPh sb="30" eb="32">
      <t>カンサン</t>
    </rPh>
    <rPh sb="32" eb="33">
      <t>スウ</t>
    </rPh>
    <phoneticPr fontId="1"/>
  </si>
  <si>
    <t>問６ 職員体制　(3) うち常勤の看護師（実人数）</t>
    <rPh sb="14" eb="16">
      <t>ジョウキン</t>
    </rPh>
    <rPh sb="17" eb="20">
      <t>カンゴシ</t>
    </rPh>
    <rPh sb="21" eb="22">
      <t>ジツ</t>
    </rPh>
    <rPh sb="22" eb="24">
      <t>ニンズウ</t>
    </rPh>
    <phoneticPr fontId="1"/>
  </si>
  <si>
    <t>問６ 職員体制　(3) うち常勤の准看護師（実人数）</t>
    <rPh sb="14" eb="16">
      <t>ジョウキン</t>
    </rPh>
    <rPh sb="17" eb="21">
      <t>ジュンカンゴシ</t>
    </rPh>
    <rPh sb="22" eb="23">
      <t>ジツ</t>
    </rPh>
    <rPh sb="23" eb="25">
      <t>ニンズウ</t>
    </rPh>
    <phoneticPr fontId="1"/>
  </si>
  <si>
    <t>問６ 職員体制　(3) 看護職員に占める常勤職員の割合  （常勤看護師＋常勤准看護師）÷看護職員常勤換算数</t>
  </si>
  <si>
    <t>問６ 職員体制　(4) 夜間（深夜帯）の介護・看護職員数（常勤・非常勤合計、実人数）－介護</t>
    <rPh sb="12" eb="14">
      <t>ヤカン</t>
    </rPh>
    <rPh sb="15" eb="18">
      <t>シンヤタイ</t>
    </rPh>
    <rPh sb="20" eb="22">
      <t>カイゴ</t>
    </rPh>
    <rPh sb="23" eb="25">
      <t>カンゴ</t>
    </rPh>
    <rPh sb="25" eb="27">
      <t>ショクイン</t>
    </rPh>
    <rPh sb="27" eb="28">
      <t>スウ</t>
    </rPh>
    <rPh sb="29" eb="31">
      <t>ジョウキン</t>
    </rPh>
    <rPh sb="32" eb="35">
      <t>ヒジョウキン</t>
    </rPh>
    <rPh sb="35" eb="37">
      <t>ゴウケイ</t>
    </rPh>
    <rPh sb="38" eb="39">
      <t>ジツ</t>
    </rPh>
    <rPh sb="39" eb="41">
      <t>ニンズウ</t>
    </rPh>
    <rPh sb="43" eb="45">
      <t>カイゴ</t>
    </rPh>
    <phoneticPr fontId="1"/>
  </si>
  <si>
    <t>問６ 職員体制　(4) 夜間（深夜帯）の介護・看護職員数（常勤・非常勤合計、実人数）－看護</t>
    <rPh sb="12" eb="14">
      <t>ヤカン</t>
    </rPh>
    <rPh sb="15" eb="18">
      <t>シンヤタイ</t>
    </rPh>
    <rPh sb="20" eb="22">
      <t>カイゴ</t>
    </rPh>
    <rPh sb="23" eb="25">
      <t>カンゴ</t>
    </rPh>
    <rPh sb="25" eb="27">
      <t>ショクイン</t>
    </rPh>
    <rPh sb="27" eb="28">
      <t>スウ</t>
    </rPh>
    <rPh sb="29" eb="31">
      <t>ジョウキン</t>
    </rPh>
    <rPh sb="32" eb="35">
      <t>ヒジョウキン</t>
    </rPh>
    <rPh sb="35" eb="37">
      <t>ゴウケイ</t>
    </rPh>
    <rPh sb="38" eb="39">
      <t>ジツ</t>
    </rPh>
    <rPh sb="39" eb="41">
      <t>ニンズウ</t>
    </rPh>
    <rPh sb="43" eb="45">
      <t>カンゴ</t>
    </rPh>
    <phoneticPr fontId="1"/>
  </si>
  <si>
    <t>問６ 職員体制　(5) 看護職員が必ず勤務している時間帯－勤務開始時刻</t>
    <rPh sb="12" eb="14">
      <t>カンゴ</t>
    </rPh>
    <rPh sb="14" eb="16">
      <t>ショクイン</t>
    </rPh>
    <rPh sb="17" eb="18">
      <t>カナラ</t>
    </rPh>
    <rPh sb="19" eb="21">
      <t>キンム</t>
    </rPh>
    <rPh sb="25" eb="28">
      <t>ジカンタイ</t>
    </rPh>
    <rPh sb="29" eb="31">
      <t>キンム</t>
    </rPh>
    <rPh sb="31" eb="33">
      <t>カイシ</t>
    </rPh>
    <rPh sb="33" eb="35">
      <t>ジコク</t>
    </rPh>
    <phoneticPr fontId="1"/>
  </si>
  <si>
    <t>問６ 職員体制　(5) 看護職員が必ず勤務している時間帯－勤務終了時刻</t>
    <rPh sb="12" eb="14">
      <t>カンゴ</t>
    </rPh>
    <rPh sb="14" eb="16">
      <t>ショクイン</t>
    </rPh>
    <rPh sb="17" eb="18">
      <t>カナラ</t>
    </rPh>
    <rPh sb="19" eb="21">
      <t>キンム</t>
    </rPh>
    <rPh sb="25" eb="28">
      <t>ジカンタイ</t>
    </rPh>
    <rPh sb="29" eb="31">
      <t>キンム</t>
    </rPh>
    <rPh sb="31" eb="33">
      <t>シュウリョウ</t>
    </rPh>
    <rPh sb="33" eb="35">
      <t>ジコク</t>
    </rPh>
    <phoneticPr fontId="1"/>
  </si>
  <si>
    <t>問６ 職員体制　(5) 看護職員が必ず勤務している時間帯－勤務時間数</t>
    <rPh sb="12" eb="14">
      <t>カンゴ</t>
    </rPh>
    <rPh sb="14" eb="16">
      <t>ショクイン</t>
    </rPh>
    <rPh sb="17" eb="18">
      <t>カナラ</t>
    </rPh>
    <rPh sb="19" eb="21">
      <t>キンム</t>
    </rPh>
    <rPh sb="25" eb="28">
      <t>ジカンタイ</t>
    </rPh>
    <rPh sb="29" eb="31">
      <t>キンム</t>
    </rPh>
    <rPh sb="31" eb="33">
      <t>ジカン</t>
    </rPh>
    <rPh sb="33" eb="34">
      <t>スウ</t>
    </rPh>
    <phoneticPr fontId="1"/>
  </si>
  <si>
    <t>問６(6) 夜間の医療体制（たんの吸引ができる人）</t>
    <rPh sb="6" eb="8">
      <t>ヤカン</t>
    </rPh>
    <rPh sb="9" eb="11">
      <t>イリョウ</t>
    </rPh>
    <rPh sb="11" eb="13">
      <t>タイセイ</t>
    </rPh>
    <rPh sb="17" eb="19">
      <t>キュウイン</t>
    </rPh>
    <rPh sb="23" eb="24">
      <t>ヒト</t>
    </rPh>
    <phoneticPr fontId="1"/>
  </si>
  <si>
    <t>問６(7)機能訓練指導員（常勤・非常勤合計）（実人数）</t>
    <rPh sb="5" eb="7">
      <t>キノウ</t>
    </rPh>
    <rPh sb="7" eb="9">
      <t>クンレン</t>
    </rPh>
    <rPh sb="9" eb="12">
      <t>シドウイン</t>
    </rPh>
    <rPh sb="13" eb="15">
      <t>ジョウキン</t>
    </rPh>
    <rPh sb="16" eb="19">
      <t>ヒジョウキン</t>
    </rPh>
    <rPh sb="19" eb="21">
      <t>ゴウケイ</t>
    </rPh>
    <rPh sb="23" eb="24">
      <t>ジツ</t>
    </rPh>
    <rPh sb="24" eb="26">
      <t>ニンズウ</t>
    </rPh>
    <phoneticPr fontId="1"/>
  </si>
  <si>
    <t>問６(7)機能訓練指導員（常勤・非常勤合計）（常勤換算数）</t>
    <rPh sb="5" eb="7">
      <t>キノウ</t>
    </rPh>
    <rPh sb="7" eb="9">
      <t>クンレン</t>
    </rPh>
    <rPh sb="9" eb="12">
      <t>シドウイン</t>
    </rPh>
    <rPh sb="13" eb="15">
      <t>ジョウキン</t>
    </rPh>
    <rPh sb="16" eb="19">
      <t>ヒジョウキン</t>
    </rPh>
    <rPh sb="19" eb="21">
      <t>ゴウケイ</t>
    </rPh>
    <rPh sb="23" eb="25">
      <t>ジョウキン</t>
    </rPh>
    <rPh sb="25" eb="27">
      <t>カンサン</t>
    </rPh>
    <rPh sb="27" eb="28">
      <t>スウ</t>
    </rPh>
    <phoneticPr fontId="1"/>
  </si>
  <si>
    <t>問５(4) 派遣職員の人数（常勤・非常勤合計）（実人数）　①派遣職員（介護職員）</t>
    <rPh sb="6" eb="8">
      <t>ハケン</t>
    </rPh>
    <rPh sb="8" eb="10">
      <t>ショクイン</t>
    </rPh>
    <rPh sb="11" eb="13">
      <t>ニンズウ</t>
    </rPh>
    <rPh sb="14" eb="16">
      <t>ジョウキン</t>
    </rPh>
    <rPh sb="17" eb="20">
      <t>ヒジョウキン</t>
    </rPh>
    <rPh sb="20" eb="22">
      <t>ゴウケイ</t>
    </rPh>
    <rPh sb="24" eb="25">
      <t>ジツ</t>
    </rPh>
    <rPh sb="25" eb="27">
      <t>ニンズウ</t>
    </rPh>
    <rPh sb="30" eb="32">
      <t>ハケン</t>
    </rPh>
    <rPh sb="32" eb="34">
      <t>ショクイン</t>
    </rPh>
    <rPh sb="35" eb="37">
      <t>カイゴ</t>
    </rPh>
    <rPh sb="37" eb="39">
      <t>ショクイン</t>
    </rPh>
    <phoneticPr fontId="1"/>
  </si>
  <si>
    <t>問５(4) 派遣職員の人数（常勤・非常勤合計）（常勤換算数）　①派遣職員（介護職員）</t>
    <rPh sb="6" eb="8">
      <t>ハケン</t>
    </rPh>
    <rPh sb="8" eb="10">
      <t>ショクイン</t>
    </rPh>
    <rPh sb="11" eb="13">
      <t>ニンズウ</t>
    </rPh>
    <rPh sb="14" eb="16">
      <t>ジョウキン</t>
    </rPh>
    <rPh sb="17" eb="20">
      <t>ヒジョウキン</t>
    </rPh>
    <rPh sb="20" eb="22">
      <t>ゴウケイ</t>
    </rPh>
    <rPh sb="24" eb="26">
      <t>ジョウキン</t>
    </rPh>
    <rPh sb="26" eb="29">
      <t>カンサンスウ</t>
    </rPh>
    <rPh sb="32" eb="34">
      <t>ハケン</t>
    </rPh>
    <rPh sb="34" eb="36">
      <t>ショクイン</t>
    </rPh>
    <rPh sb="37" eb="39">
      <t>カイゴ</t>
    </rPh>
    <rPh sb="39" eb="41">
      <t>ショクイン</t>
    </rPh>
    <phoneticPr fontId="1"/>
  </si>
  <si>
    <t>問５(4) 派遣職員の人数（常勤・非常勤合計）（実人数）　②派遣職員（看護職員）</t>
    <rPh sb="6" eb="8">
      <t>ハケン</t>
    </rPh>
    <rPh sb="8" eb="10">
      <t>ショクイン</t>
    </rPh>
    <rPh sb="11" eb="13">
      <t>ニンズウ</t>
    </rPh>
    <rPh sb="14" eb="16">
      <t>ジョウキン</t>
    </rPh>
    <rPh sb="17" eb="20">
      <t>ヒジョウキン</t>
    </rPh>
    <rPh sb="20" eb="22">
      <t>ゴウケイ</t>
    </rPh>
    <rPh sb="24" eb="25">
      <t>ジツ</t>
    </rPh>
    <rPh sb="25" eb="27">
      <t>ニンズウ</t>
    </rPh>
    <rPh sb="30" eb="32">
      <t>ハケン</t>
    </rPh>
    <rPh sb="32" eb="34">
      <t>ショクイン</t>
    </rPh>
    <rPh sb="35" eb="37">
      <t>カンゴ</t>
    </rPh>
    <rPh sb="37" eb="39">
      <t>ショクイン</t>
    </rPh>
    <phoneticPr fontId="1"/>
  </si>
  <si>
    <t>問５(4) 派遣職員の人数（常勤・非常勤合計）（常勤換算数）　②派遣職員（看護職員）</t>
    <rPh sb="6" eb="8">
      <t>ハケン</t>
    </rPh>
    <rPh sb="8" eb="10">
      <t>ショクイン</t>
    </rPh>
    <rPh sb="11" eb="13">
      <t>ニンズウ</t>
    </rPh>
    <rPh sb="14" eb="16">
      <t>ジョウキン</t>
    </rPh>
    <rPh sb="17" eb="20">
      <t>ヒジョウキン</t>
    </rPh>
    <rPh sb="20" eb="22">
      <t>ゴウケイ</t>
    </rPh>
    <rPh sb="24" eb="26">
      <t>ジョウキン</t>
    </rPh>
    <rPh sb="26" eb="29">
      <t>カンサンスウ</t>
    </rPh>
    <phoneticPr fontId="1"/>
  </si>
  <si>
    <t>問７(1) 協力医療機関数</t>
    <rPh sb="6" eb="8">
      <t>キョウリョク</t>
    </rPh>
    <rPh sb="8" eb="10">
      <t>イリョウ</t>
    </rPh>
    <rPh sb="10" eb="12">
      <t>キカン</t>
    </rPh>
    <rPh sb="12" eb="13">
      <t>スウ</t>
    </rPh>
    <phoneticPr fontId="1"/>
  </si>
  <si>
    <t>【問７(1)で「０箇所」と回答した施設を除く】</t>
    <rPh sb="9" eb="11">
      <t>カショ</t>
    </rPh>
    <rPh sb="13" eb="15">
      <t>カイトウ</t>
    </rPh>
    <rPh sb="17" eb="19">
      <t>シセツ</t>
    </rPh>
    <rPh sb="20" eb="21">
      <t>ノゾ</t>
    </rPh>
    <phoneticPr fontId="1"/>
  </si>
  <si>
    <t>問７(2) 主たる協力医療機関の種類</t>
    <rPh sb="6" eb="7">
      <t>シュ</t>
    </rPh>
    <rPh sb="9" eb="11">
      <t>キョウリョク</t>
    </rPh>
    <rPh sb="11" eb="13">
      <t>イリョウ</t>
    </rPh>
    <rPh sb="13" eb="15">
      <t>キカン</t>
    </rPh>
    <rPh sb="16" eb="18">
      <t>シュルイ</t>
    </rPh>
    <phoneticPr fontId="1"/>
  </si>
  <si>
    <t>問７(3) 協力歯科医療機関の有無</t>
    <rPh sb="6" eb="8">
      <t>キョウリョク</t>
    </rPh>
    <rPh sb="8" eb="10">
      <t>シカ</t>
    </rPh>
    <rPh sb="10" eb="12">
      <t>イリョウ</t>
    </rPh>
    <rPh sb="12" eb="14">
      <t>キカン</t>
    </rPh>
    <rPh sb="15" eb="17">
      <t>ウム</t>
    </rPh>
    <phoneticPr fontId="1"/>
  </si>
  <si>
    <t>問７(2)SQ1 併設・隣接状況</t>
    <phoneticPr fontId="1"/>
  </si>
  <si>
    <t>問７(2)SQ2 施設との関係</t>
    <rPh sb="9" eb="11">
      <t>シセツ</t>
    </rPh>
    <rPh sb="13" eb="15">
      <t>カンケイ</t>
    </rPh>
    <phoneticPr fontId="1"/>
  </si>
  <si>
    <t>Ⅳ　入居者に対する介護サービスの状況</t>
    <rPh sb="2" eb="5">
      <t>ニュウキョシャ</t>
    </rPh>
    <rPh sb="6" eb="7">
      <t>タイ</t>
    </rPh>
    <rPh sb="9" eb="11">
      <t>カイゴ</t>
    </rPh>
    <rPh sb="16" eb="18">
      <t>ジョウキョウ</t>
    </rPh>
    <phoneticPr fontId="1"/>
  </si>
  <si>
    <t>【問８は、問２(3)特定施設入居者指定介護で「指定なし」と回答した施設のみ】</t>
    <rPh sb="10" eb="12">
      <t>トクテイ</t>
    </rPh>
    <rPh sb="12" eb="14">
      <t>シセツ</t>
    </rPh>
    <rPh sb="14" eb="17">
      <t>ニュウキョシャ</t>
    </rPh>
    <rPh sb="17" eb="19">
      <t>シテイ</t>
    </rPh>
    <rPh sb="19" eb="21">
      <t>カイゴ</t>
    </rPh>
    <rPh sb="23" eb="25">
      <t>シテイ</t>
    </rPh>
    <rPh sb="29" eb="31">
      <t>カイトウ</t>
    </rPh>
    <rPh sb="33" eb="35">
      <t>シセツ</t>
    </rPh>
    <phoneticPr fontId="1"/>
  </si>
  <si>
    <t>問８(1) 介護保険サービスを利用している入居者数</t>
    <rPh sb="6" eb="8">
      <t>カイゴ</t>
    </rPh>
    <rPh sb="8" eb="10">
      <t>ホケン</t>
    </rPh>
    <rPh sb="15" eb="17">
      <t>リヨウ</t>
    </rPh>
    <rPh sb="21" eb="24">
      <t>ニュウキョシャ</t>
    </rPh>
    <rPh sb="24" eb="25">
      <t>スウ</t>
    </rPh>
    <phoneticPr fontId="1"/>
  </si>
  <si>
    <t>問８(1) 入居者総数に対する介護保険サービスを利用している入居者の割合</t>
    <rPh sb="15" eb="17">
      <t>カイゴ</t>
    </rPh>
    <rPh sb="17" eb="19">
      <t>ホケン</t>
    </rPh>
    <rPh sb="24" eb="26">
      <t>リヨウ</t>
    </rPh>
    <rPh sb="30" eb="33">
      <t>ニュウキョシャ</t>
    </rPh>
    <rPh sb="34" eb="36">
      <t>ワリアイ</t>
    </rPh>
    <phoneticPr fontId="1"/>
  </si>
  <si>
    <t>問８(1) 要支援１～要介護５の入居者に対する介護保険サービスを利用している入居者の割合</t>
    <rPh sb="16" eb="19">
      <t>ニュウキョシャ</t>
    </rPh>
    <rPh sb="23" eb="25">
      <t>カイゴ</t>
    </rPh>
    <rPh sb="25" eb="27">
      <t>ホケン</t>
    </rPh>
    <rPh sb="32" eb="34">
      <t>リヨウ</t>
    </rPh>
    <rPh sb="38" eb="41">
      <t>ニュウキョシャ</t>
    </rPh>
    <rPh sb="42" eb="44">
      <t>ワリアイ</t>
    </rPh>
    <phoneticPr fontId="1"/>
  </si>
  <si>
    <t>問８(2) 入居者のケアプランを作成している居宅介護支援事業所数（地域包括支援ｾﾝﾀｰを含まず）</t>
    <rPh sb="6" eb="9">
      <t>ニュウキョシャ</t>
    </rPh>
    <rPh sb="16" eb="18">
      <t>サクセイ</t>
    </rPh>
    <rPh sb="22" eb="24">
      <t>キョタク</t>
    </rPh>
    <rPh sb="24" eb="26">
      <t>カイゴ</t>
    </rPh>
    <rPh sb="26" eb="28">
      <t>シエン</t>
    </rPh>
    <rPh sb="28" eb="31">
      <t>ジギ</t>
    </rPh>
    <rPh sb="31" eb="32">
      <t>スウ</t>
    </rPh>
    <phoneticPr fontId="1"/>
  </si>
  <si>
    <t>　問８(1)で介護保険サービスを利用している入居者が「０」と回答した施設を除く】</t>
  </si>
  <si>
    <t>問８(3) 介護保険サービスを利用している入居者に占める併設または隣接の居宅介護支援事業所でケアプランを作成している入居者の割合</t>
    <rPh sb="6" eb="8">
      <t>カイゴ</t>
    </rPh>
    <rPh sb="8" eb="10">
      <t>ホケン</t>
    </rPh>
    <rPh sb="15" eb="17">
      <t>リヨウ</t>
    </rPh>
    <rPh sb="21" eb="24">
      <t>ニュウキョシャ</t>
    </rPh>
    <rPh sb="25" eb="26">
      <t>シ</t>
    </rPh>
    <rPh sb="28" eb="30">
      <t>ヘイセツ</t>
    </rPh>
    <rPh sb="33" eb="35">
      <t>リンセツ</t>
    </rPh>
    <rPh sb="36" eb="38">
      <t>キョタク</t>
    </rPh>
    <rPh sb="38" eb="40">
      <t>カイゴ</t>
    </rPh>
    <rPh sb="40" eb="42">
      <t>シエン</t>
    </rPh>
    <rPh sb="42" eb="45">
      <t>ジギョウショ</t>
    </rPh>
    <rPh sb="52" eb="54">
      <t>サクセイ</t>
    </rPh>
    <rPh sb="58" eb="61">
      <t>ニュウキョシャ</t>
    </rPh>
    <rPh sb="62" eb="64">
      <t>ワリアイ</t>
    </rPh>
    <phoneticPr fontId="1"/>
  </si>
  <si>
    <t>【問８(1)で「０人」と回答した施設を除く】</t>
    <rPh sb="9" eb="10">
      <t>ヒト</t>
    </rPh>
    <rPh sb="12" eb="14">
      <t>カイトウ</t>
    </rPh>
    <rPh sb="16" eb="18">
      <t>シセツ</t>
    </rPh>
    <rPh sb="19" eb="20">
      <t>ノゾ</t>
    </rPh>
    <phoneticPr fontId="1"/>
  </si>
  <si>
    <t>【問８(1)で「０人」、問３①(2)～(7)で「なし」「無回答」と回答した施設を除く】</t>
    <rPh sb="9" eb="10">
      <t>ヒト</t>
    </rPh>
    <rPh sb="12" eb="13">
      <t>トイ</t>
    </rPh>
    <rPh sb="28" eb="31">
      <t>ムカイトウ</t>
    </rPh>
    <rPh sb="33" eb="35">
      <t>カイトウ</t>
    </rPh>
    <rPh sb="37" eb="39">
      <t>シセツ</t>
    </rPh>
    <rPh sb="40" eb="41">
      <t>ノゾ</t>
    </rPh>
    <phoneticPr fontId="1"/>
  </si>
  <si>
    <t>【問９は、問２(3)特定施設入居者指定介護で「一般型（介護）」、「一般型（介護予防）」、「地域密着型」と回答した施設のみ】</t>
    <rPh sb="10" eb="12">
      <t>トクテイ</t>
    </rPh>
    <rPh sb="12" eb="14">
      <t>シセツ</t>
    </rPh>
    <rPh sb="14" eb="17">
      <t>ニュウキョシャ</t>
    </rPh>
    <rPh sb="17" eb="19">
      <t>シテイ</t>
    </rPh>
    <rPh sb="19" eb="21">
      <t>カイゴ</t>
    </rPh>
    <phoneticPr fontId="1"/>
  </si>
  <si>
    <t>【問９(4)①で「加算あり」と回答した施設のみ】</t>
    <rPh sb="9" eb="11">
      <t>カサン</t>
    </rPh>
    <rPh sb="15" eb="17">
      <t>カイトウ</t>
    </rPh>
    <rPh sb="19" eb="21">
      <t>シセツ</t>
    </rPh>
    <phoneticPr fontId="1"/>
  </si>
  <si>
    <t>【問９(5)①で「加算あり」と回答した施設のみ】</t>
    <rPh sb="9" eb="11">
      <t>カサン</t>
    </rPh>
    <rPh sb="15" eb="17">
      <t>カイトウ</t>
    </rPh>
    <rPh sb="19" eb="21">
      <t>シセツ</t>
    </rPh>
    <phoneticPr fontId="1"/>
  </si>
  <si>
    <t>問９(5)② 個別機能訓練加算の人数</t>
    <rPh sb="7" eb="9">
      <t>コベツ</t>
    </rPh>
    <rPh sb="9" eb="11">
      <t>キノウ</t>
    </rPh>
    <rPh sb="11" eb="13">
      <t>クンレン</t>
    </rPh>
    <rPh sb="13" eb="15">
      <t>カサン</t>
    </rPh>
    <rPh sb="16" eb="18">
      <t>ニンズウ</t>
    </rPh>
    <phoneticPr fontId="1"/>
  </si>
  <si>
    <t>【問９(6)①で「加算あり」と回答した施設のみ】</t>
    <rPh sb="9" eb="11">
      <t>カサン</t>
    </rPh>
    <rPh sb="15" eb="17">
      <t>カイトウ</t>
    </rPh>
    <rPh sb="19" eb="21">
      <t>シセツ</t>
    </rPh>
    <phoneticPr fontId="1"/>
  </si>
  <si>
    <t>【問９(7)①で「加算あり」と回答した施設のみ】</t>
    <rPh sb="9" eb="11">
      <t>カサン</t>
    </rPh>
    <rPh sb="15" eb="17">
      <t>カイトウ</t>
    </rPh>
    <rPh sb="19" eb="21">
      <t>シセツ</t>
    </rPh>
    <phoneticPr fontId="1"/>
  </si>
  <si>
    <t>【問９(8)①で「加算あり」と回答した施設のみ】</t>
    <rPh sb="9" eb="11">
      <t>カサン</t>
    </rPh>
    <rPh sb="15" eb="17">
      <t>カイトウ</t>
    </rPh>
    <rPh sb="19" eb="21">
      <t>シセツ</t>
    </rPh>
    <phoneticPr fontId="1"/>
  </si>
  <si>
    <t>問９(10)① 看取り介護加算の有無</t>
    <rPh sb="8" eb="10">
      <t>ミト</t>
    </rPh>
    <rPh sb="11" eb="13">
      <t>カイゴ</t>
    </rPh>
    <rPh sb="13" eb="15">
      <t>カサン</t>
    </rPh>
    <rPh sb="16" eb="18">
      <t>ウム</t>
    </rPh>
    <phoneticPr fontId="1"/>
  </si>
  <si>
    <t>Ⅴ　看取りに関する取り組み状況</t>
    <rPh sb="2" eb="4">
      <t>ミト</t>
    </rPh>
    <rPh sb="6" eb="7">
      <t>カン</t>
    </rPh>
    <rPh sb="9" eb="10">
      <t>ト</t>
    </rPh>
    <rPh sb="11" eb="12">
      <t>ク</t>
    </rPh>
    <rPh sb="13" eb="15">
      <t>ジョウキョウ</t>
    </rPh>
    <phoneticPr fontId="1"/>
  </si>
  <si>
    <t>問10(1) 看取りの受け入れ方針</t>
    <rPh sb="7" eb="9">
      <t>ミト</t>
    </rPh>
    <rPh sb="11" eb="12">
      <t>ウ</t>
    </rPh>
    <rPh sb="13" eb="14">
      <t>イ</t>
    </rPh>
    <rPh sb="15" eb="17">
      <t>ホウシン</t>
    </rPh>
    <phoneticPr fontId="1"/>
  </si>
  <si>
    <t>問10(2) 看取りを受け入れられないことがある理由（複数回答）</t>
    <rPh sb="7" eb="9">
      <t>ミト</t>
    </rPh>
    <rPh sb="11" eb="12">
      <t>ウ</t>
    </rPh>
    <rPh sb="13" eb="14">
      <t>イ</t>
    </rPh>
    <rPh sb="24" eb="26">
      <t>リユウ</t>
    </rPh>
    <rPh sb="26" eb="32">
      <t>フカ</t>
    </rPh>
    <phoneticPr fontId="1"/>
  </si>
  <si>
    <t>問９(1)① 夜間看護体制加算の有無</t>
    <rPh sb="7" eb="9">
      <t>ヤカン</t>
    </rPh>
    <rPh sb="9" eb="11">
      <t>カンゴ</t>
    </rPh>
    <rPh sb="11" eb="13">
      <t>タイセイ</t>
    </rPh>
    <rPh sb="13" eb="15">
      <t>カサン</t>
    </rPh>
    <rPh sb="16" eb="18">
      <t>ウム</t>
    </rPh>
    <phoneticPr fontId="1"/>
  </si>
  <si>
    <t>問９(2)① 栄養スクリーニング加算の有無</t>
    <rPh sb="7" eb="9">
      <t>エイヨウ</t>
    </rPh>
    <rPh sb="16" eb="18">
      <t>カサン</t>
    </rPh>
    <rPh sb="19" eb="21">
      <t>ウム</t>
    </rPh>
    <phoneticPr fontId="1"/>
  </si>
  <si>
    <t>問９(3)① 口腔衛生管理体制加算の有無</t>
    <rPh sb="7" eb="9">
      <t>コウクウ</t>
    </rPh>
    <rPh sb="9" eb="11">
      <t>エイセイ</t>
    </rPh>
    <rPh sb="11" eb="13">
      <t>カンリ</t>
    </rPh>
    <rPh sb="13" eb="15">
      <t>タイセイ</t>
    </rPh>
    <rPh sb="15" eb="17">
      <t>カサン</t>
    </rPh>
    <rPh sb="18" eb="20">
      <t>ウム</t>
    </rPh>
    <phoneticPr fontId="1"/>
  </si>
  <si>
    <t>問９(4)① 生活機能向上連携加算の有無</t>
    <rPh sb="7" eb="9">
      <t>セイカツ</t>
    </rPh>
    <rPh sb="9" eb="11">
      <t>キノウ</t>
    </rPh>
    <rPh sb="11" eb="13">
      <t>コウジョウ</t>
    </rPh>
    <rPh sb="13" eb="15">
      <t>レンケイ</t>
    </rPh>
    <rPh sb="15" eb="17">
      <t>カサン</t>
    </rPh>
    <rPh sb="18" eb="20">
      <t>ウム</t>
    </rPh>
    <phoneticPr fontId="1"/>
  </si>
  <si>
    <t>問９(5)① 個別機能訓練加算の有無</t>
    <rPh sb="7" eb="9">
      <t>コベツ</t>
    </rPh>
    <rPh sb="9" eb="11">
      <t>キノウ</t>
    </rPh>
    <rPh sb="11" eb="13">
      <t>クンレン</t>
    </rPh>
    <rPh sb="13" eb="15">
      <t>カサン</t>
    </rPh>
    <rPh sb="16" eb="18">
      <t>ウム</t>
    </rPh>
    <phoneticPr fontId="1"/>
  </si>
  <si>
    <t>問９(6)① 医療機関連携加算の有無</t>
    <rPh sb="7" eb="9">
      <t>イリョウ</t>
    </rPh>
    <rPh sb="9" eb="11">
      <t>キカン</t>
    </rPh>
    <rPh sb="11" eb="13">
      <t>レンケイ</t>
    </rPh>
    <rPh sb="13" eb="15">
      <t>カサン</t>
    </rPh>
    <rPh sb="16" eb="18">
      <t>ウム</t>
    </rPh>
    <phoneticPr fontId="1"/>
  </si>
  <si>
    <t>問９(7)① 退院・退所時連携加算の有無</t>
    <rPh sb="7" eb="9">
      <t>タイイン</t>
    </rPh>
    <rPh sb="10" eb="12">
      <t>タイショ</t>
    </rPh>
    <rPh sb="12" eb="13">
      <t>ジ</t>
    </rPh>
    <rPh sb="13" eb="15">
      <t>レンケイ</t>
    </rPh>
    <rPh sb="15" eb="17">
      <t>カサン</t>
    </rPh>
    <rPh sb="18" eb="20">
      <t>ウム</t>
    </rPh>
    <phoneticPr fontId="1"/>
  </si>
  <si>
    <t>問９(8)① 認知症専門ケア加算の有無</t>
    <rPh sb="7" eb="10">
      <t>ニンチショウ</t>
    </rPh>
    <rPh sb="10" eb="12">
      <t>センモン</t>
    </rPh>
    <rPh sb="14" eb="16">
      <t>カサン</t>
    </rPh>
    <rPh sb="17" eb="19">
      <t>ウム</t>
    </rPh>
    <phoneticPr fontId="1"/>
  </si>
  <si>
    <t>問９(9)① 若年性認知症者受入加算の有無</t>
    <rPh sb="7" eb="10">
      <t>ジャクネンセイ</t>
    </rPh>
    <rPh sb="10" eb="13">
      <t>ニンチショウ</t>
    </rPh>
    <rPh sb="13" eb="14">
      <t>シャ</t>
    </rPh>
    <rPh sb="14" eb="16">
      <t>ウケイレ</t>
    </rPh>
    <rPh sb="16" eb="18">
      <t>カサン</t>
    </rPh>
    <rPh sb="19" eb="21">
      <t>ウム</t>
    </rPh>
    <phoneticPr fontId="1"/>
  </si>
  <si>
    <t>問９(6)② 医療機関連携加算の人数</t>
    <rPh sb="16" eb="18">
      <t>ニンズウ</t>
    </rPh>
    <phoneticPr fontId="1"/>
  </si>
  <si>
    <t>問９(7)② 退院・退所時連携加算の人数</t>
    <rPh sb="18" eb="20">
      <t>ニンズウ</t>
    </rPh>
    <phoneticPr fontId="1"/>
  </si>
  <si>
    <t>問９(8)② 認知症専門ケア加算の人数</t>
    <rPh sb="7" eb="10">
      <t>ニンチショウ</t>
    </rPh>
    <rPh sb="10" eb="12">
      <t>センモン</t>
    </rPh>
    <rPh sb="14" eb="16">
      <t>カサン</t>
    </rPh>
    <rPh sb="17" eb="19">
      <t>ニンズウ</t>
    </rPh>
    <phoneticPr fontId="1"/>
  </si>
  <si>
    <t>問９(9)② 若年性認知症者受入加算の人数</t>
    <rPh sb="19" eb="21">
      <t>ニンズウ</t>
    </rPh>
    <phoneticPr fontId="1"/>
  </si>
  <si>
    <t>問９(4)② 生活機能向上連携加算の人数</t>
    <rPh sb="7" eb="9">
      <t>セイカツ</t>
    </rPh>
    <rPh sb="9" eb="11">
      <t>キノウ</t>
    </rPh>
    <rPh sb="11" eb="13">
      <t>コウジョウ</t>
    </rPh>
    <rPh sb="13" eb="15">
      <t>レンケイ</t>
    </rPh>
    <rPh sb="15" eb="17">
      <t>カサン</t>
    </rPh>
    <rPh sb="18" eb="20">
      <t>ニンズウ</t>
    </rPh>
    <phoneticPr fontId="1"/>
  </si>
  <si>
    <t>問９(11) サービス提供体制強化加算の有無</t>
    <rPh sb="11" eb="13">
      <t>テイキョウ</t>
    </rPh>
    <rPh sb="13" eb="15">
      <t>タイセイ</t>
    </rPh>
    <rPh sb="15" eb="17">
      <t>キョウカ</t>
    </rPh>
    <rPh sb="17" eb="19">
      <t>カサン</t>
    </rPh>
    <rPh sb="20" eb="22">
      <t>ウム</t>
    </rPh>
    <phoneticPr fontId="1"/>
  </si>
  <si>
    <t>問９(12) 介護職員処遇改善加算の有無</t>
    <rPh sb="7" eb="9">
      <t>カイゴ</t>
    </rPh>
    <rPh sb="9" eb="11">
      <t>ショクイン</t>
    </rPh>
    <rPh sb="11" eb="13">
      <t>ショグウ</t>
    </rPh>
    <rPh sb="13" eb="15">
      <t>カイゼン</t>
    </rPh>
    <rPh sb="15" eb="17">
      <t>カサン</t>
    </rPh>
    <rPh sb="18" eb="20">
      <t>ウム</t>
    </rPh>
    <phoneticPr fontId="1"/>
  </si>
  <si>
    <t>問９(13) 短期利用特定施設入居者生活介護の届出</t>
    <rPh sb="7" eb="9">
      <t>タンキ</t>
    </rPh>
    <rPh sb="9" eb="11">
      <t>リヨウ</t>
    </rPh>
    <rPh sb="11" eb="13">
      <t>トクテイ</t>
    </rPh>
    <rPh sb="13" eb="15">
      <t>シセツ</t>
    </rPh>
    <rPh sb="15" eb="18">
      <t>ニュウキョシャ</t>
    </rPh>
    <rPh sb="18" eb="20">
      <t>セイカツ</t>
    </rPh>
    <rPh sb="20" eb="22">
      <t>カイゴ</t>
    </rPh>
    <rPh sb="23" eb="25">
      <t>トドケデ</t>
    </rPh>
    <phoneticPr fontId="1"/>
  </si>
  <si>
    <t>受け入れられない理由はない(すべて受け入れる)</t>
  </si>
  <si>
    <t>施設での看取りを行う事に対して、看護職員の理解・経験が得られないから</t>
  </si>
  <si>
    <t>施設で看取りを行う事に対して、介護職員の理解・経験が得られないから</t>
  </si>
  <si>
    <t>施設での看取りについて、家族の同意が得られないから</t>
  </si>
  <si>
    <t>あり</t>
    <phoneticPr fontId="1"/>
  </si>
  <si>
    <t>なし</t>
    <phoneticPr fontId="1"/>
  </si>
  <si>
    <t>問10(3) 看取り指針</t>
    <rPh sb="7" eb="9">
      <t>ミト</t>
    </rPh>
    <rPh sb="10" eb="12">
      <t>シシン</t>
    </rPh>
    <phoneticPr fontId="1"/>
  </si>
  <si>
    <t>問10(4) 看取りマニュアル</t>
    <rPh sb="7" eb="9">
      <t>ミト</t>
    </rPh>
    <phoneticPr fontId="1"/>
  </si>
  <si>
    <t>あり</t>
    <phoneticPr fontId="1"/>
  </si>
  <si>
    <t>なし</t>
    <phoneticPr fontId="1"/>
  </si>
  <si>
    <t>問10(5) 看取りに関する研修</t>
    <rPh sb="7" eb="9">
      <t>ミト</t>
    </rPh>
    <rPh sb="11" eb="12">
      <t>カン</t>
    </rPh>
    <rPh sb="14" eb="16">
      <t>ケンシュウ</t>
    </rPh>
    <phoneticPr fontId="1"/>
  </si>
  <si>
    <t>あり</t>
    <phoneticPr fontId="1"/>
  </si>
  <si>
    <t>なし</t>
    <phoneticPr fontId="1"/>
  </si>
  <si>
    <t>問10(6) 実施した看取り介護の振り返りの有無（過去１年以内）</t>
    <rPh sb="7" eb="9">
      <t>ジッシ</t>
    </rPh>
    <rPh sb="11" eb="13">
      <t>ミト</t>
    </rPh>
    <rPh sb="14" eb="16">
      <t>カイゴ</t>
    </rPh>
    <rPh sb="17" eb="18">
      <t>フ</t>
    </rPh>
    <rPh sb="19" eb="20">
      <t>カエ</t>
    </rPh>
    <rPh sb="22" eb="24">
      <t>ウム</t>
    </rPh>
    <rPh sb="25" eb="27">
      <t>カコ</t>
    </rPh>
    <rPh sb="27" eb="29">
      <t>イチネン</t>
    </rPh>
    <rPh sb="29" eb="31">
      <t>イナイ</t>
    </rPh>
    <phoneticPr fontId="1"/>
  </si>
  <si>
    <t>あり</t>
    <phoneticPr fontId="1"/>
  </si>
  <si>
    <t>Ⅵ　救急搬送の状況</t>
    <rPh sb="2" eb="4">
      <t>キュウキュウ</t>
    </rPh>
    <rPh sb="4" eb="6">
      <t>ハンソウ</t>
    </rPh>
    <rPh sb="7" eb="9">
      <t>ジョウキョウ</t>
    </rPh>
    <phoneticPr fontId="1"/>
  </si>
  <si>
    <t>最大(人)</t>
    <rPh sb="0" eb="1">
      <t>サイ</t>
    </rPh>
    <rPh sb="1" eb="2">
      <t>ダイ</t>
    </rPh>
    <rPh sb="3" eb="4">
      <t>ニン</t>
    </rPh>
    <phoneticPr fontId="1"/>
  </si>
  <si>
    <t>問11(1) 直近半年間の救急搬送を行った延べ回数　①119番への救急要請</t>
    <rPh sb="0" eb="1">
      <t>トイ</t>
    </rPh>
    <rPh sb="7" eb="9">
      <t>チョッキン</t>
    </rPh>
    <rPh sb="9" eb="12">
      <t>ハントシカン</t>
    </rPh>
    <rPh sb="13" eb="15">
      <t>キュウキュウ</t>
    </rPh>
    <rPh sb="15" eb="17">
      <t>ハンソウ</t>
    </rPh>
    <rPh sb="18" eb="19">
      <t>オコナ</t>
    </rPh>
    <rPh sb="21" eb="22">
      <t>ノ</t>
    </rPh>
    <rPh sb="23" eb="25">
      <t>カイスウ</t>
    </rPh>
    <phoneticPr fontId="1"/>
  </si>
  <si>
    <t>問11(1) 直近半年間の救急搬送を行った人数　①119番への救急要請</t>
    <rPh sb="0" eb="1">
      <t>トイ</t>
    </rPh>
    <rPh sb="7" eb="9">
      <t>チョッキン</t>
    </rPh>
    <rPh sb="9" eb="12">
      <t>ハントシカン</t>
    </rPh>
    <rPh sb="13" eb="15">
      <t>キュウキュウ</t>
    </rPh>
    <rPh sb="15" eb="17">
      <t>ハンソウ</t>
    </rPh>
    <rPh sb="18" eb="19">
      <t>オコナ</t>
    </rPh>
    <rPh sb="21" eb="23">
      <t>ニンズウ</t>
    </rPh>
    <phoneticPr fontId="1"/>
  </si>
  <si>
    <t>問11(1) 直近半年間の救急搬送を行った人数　②特定の病院への救急要請（病院が所有する救急車等による搬送）</t>
    <rPh sb="0" eb="1">
      <t>トイ</t>
    </rPh>
    <rPh sb="7" eb="9">
      <t>チョッキン</t>
    </rPh>
    <rPh sb="9" eb="12">
      <t>ハントシカン</t>
    </rPh>
    <rPh sb="13" eb="15">
      <t>キュウキュウ</t>
    </rPh>
    <rPh sb="15" eb="17">
      <t>ハンソウ</t>
    </rPh>
    <rPh sb="18" eb="19">
      <t>オコナ</t>
    </rPh>
    <rPh sb="21" eb="23">
      <t>ニンズウ</t>
    </rPh>
    <phoneticPr fontId="1"/>
  </si>
  <si>
    <t>問11(1) 直近半年間の救急搬送を行った延べ回数　②特定の病院への救急要請（病院が所有する救急車等による搬送）</t>
    <rPh sb="0" eb="1">
      <t>トイ</t>
    </rPh>
    <rPh sb="7" eb="9">
      <t>チョッキン</t>
    </rPh>
    <rPh sb="9" eb="12">
      <t>ハントシカン</t>
    </rPh>
    <rPh sb="13" eb="15">
      <t>キュウキュウ</t>
    </rPh>
    <rPh sb="15" eb="17">
      <t>ハンソウ</t>
    </rPh>
    <rPh sb="18" eb="19">
      <t>オコナ</t>
    </rPh>
    <rPh sb="21" eb="22">
      <t>ノ</t>
    </rPh>
    <rPh sb="23" eb="25">
      <t>カイスウ</t>
    </rPh>
    <phoneticPr fontId="1"/>
  </si>
  <si>
    <t>問11(1) 直近半年間の救急搬送を行った人数　③施設の車等による搬送・緊急受診</t>
    <rPh sb="0" eb="1">
      <t>トイ</t>
    </rPh>
    <rPh sb="7" eb="9">
      <t>チョッキン</t>
    </rPh>
    <rPh sb="9" eb="12">
      <t>ハントシカン</t>
    </rPh>
    <rPh sb="13" eb="15">
      <t>キュウキュウ</t>
    </rPh>
    <rPh sb="15" eb="17">
      <t>ハンソウ</t>
    </rPh>
    <rPh sb="18" eb="19">
      <t>オコナ</t>
    </rPh>
    <rPh sb="21" eb="23">
      <t>ニンズウ</t>
    </rPh>
    <phoneticPr fontId="1"/>
  </si>
  <si>
    <t>問11(1) 直近半年間の救急搬送を行った延べ回数　③施設の車等による搬送・緊急受診</t>
    <rPh sb="0" eb="1">
      <t>トイ</t>
    </rPh>
    <rPh sb="7" eb="9">
      <t>チョッキン</t>
    </rPh>
    <rPh sb="9" eb="12">
      <t>ハントシカン</t>
    </rPh>
    <rPh sb="13" eb="15">
      <t>キュウキュウ</t>
    </rPh>
    <rPh sb="15" eb="17">
      <t>ハンソウ</t>
    </rPh>
    <rPh sb="18" eb="19">
      <t>オコナ</t>
    </rPh>
    <rPh sb="21" eb="22">
      <t>ノ</t>
    </rPh>
    <rPh sb="23" eb="25">
      <t>カイスウ</t>
    </rPh>
    <phoneticPr fontId="1"/>
  </si>
  <si>
    <t>決まっていない</t>
    <phoneticPr fontId="1"/>
  </si>
  <si>
    <t>主治医</t>
  </si>
  <si>
    <t>協力医療機関の医師</t>
  </si>
  <si>
    <t>その他医師</t>
  </si>
  <si>
    <t>看護職</t>
  </si>
  <si>
    <t>施設長</t>
  </si>
  <si>
    <t>家族</t>
  </si>
  <si>
    <t>決まって</t>
    <rPh sb="0" eb="1">
      <t>キ</t>
    </rPh>
    <phoneticPr fontId="1"/>
  </si>
  <si>
    <t>いる</t>
    <phoneticPr fontId="1"/>
  </si>
  <si>
    <t>問11(3)① 搬送前に入居者の状況を連絡することになっている人（複数回答）</t>
    <rPh sb="0" eb="1">
      <t>トイ</t>
    </rPh>
    <rPh sb="8" eb="10">
      <t>ハンソウ</t>
    </rPh>
    <rPh sb="10" eb="11">
      <t>マエ</t>
    </rPh>
    <rPh sb="12" eb="15">
      <t>ニュウキョシャ</t>
    </rPh>
    <rPh sb="16" eb="18">
      <t>ジョウキョウ</t>
    </rPh>
    <rPh sb="32" eb="38">
      <t>フカ</t>
    </rPh>
    <phoneticPr fontId="1"/>
  </si>
  <si>
    <t>問11(3)② 搬送の必要性を判断する人</t>
    <rPh sb="0" eb="1">
      <t>トイ</t>
    </rPh>
    <rPh sb="8" eb="10">
      <t>ハンソウ</t>
    </rPh>
    <rPh sb="11" eb="14">
      <t>ヒツヨウセイ</t>
    </rPh>
    <rPh sb="15" eb="17">
      <t>ハンダン</t>
    </rPh>
    <rPh sb="19" eb="20">
      <t>ヒト</t>
    </rPh>
    <phoneticPr fontId="1"/>
  </si>
  <si>
    <t>問12(1) 定員数・入居者数　①定員数</t>
    <rPh sb="7" eb="10">
      <t>テイインスウ</t>
    </rPh>
    <rPh sb="11" eb="14">
      <t>ニュウキョシャ</t>
    </rPh>
    <rPh sb="14" eb="15">
      <t>スウ</t>
    </rPh>
    <rPh sb="17" eb="19">
      <t>テイイン</t>
    </rPh>
    <rPh sb="19" eb="20">
      <t>スウ</t>
    </rPh>
    <phoneticPr fontId="1"/>
  </si>
  <si>
    <t>問12(1) 定員数・入居者数　②入居者総数</t>
    <rPh sb="7" eb="10">
      <t>テイインスウ</t>
    </rPh>
    <rPh sb="11" eb="14">
      <t>ニュウキョシャ</t>
    </rPh>
    <rPh sb="14" eb="15">
      <t>スウ</t>
    </rPh>
    <rPh sb="17" eb="20">
      <t>ニュウキョシャ</t>
    </rPh>
    <rPh sb="20" eb="22">
      <t>ソウスウ</t>
    </rPh>
    <phoneticPr fontId="1"/>
  </si>
  <si>
    <t>問12(1) 入居率</t>
    <rPh sb="7" eb="9">
      <t>ニュウキョ</t>
    </rPh>
    <rPh sb="9" eb="10">
      <t>リツ</t>
    </rPh>
    <phoneticPr fontId="1"/>
  </si>
  <si>
    <t>問12(2) 年齢別入居者数（人数積み上げ）</t>
    <rPh sb="7" eb="9">
      <t>ネンレイ</t>
    </rPh>
    <rPh sb="9" eb="10">
      <t>ベツ</t>
    </rPh>
    <rPh sb="10" eb="13">
      <t>ニュウキョシャ</t>
    </rPh>
    <rPh sb="13" eb="14">
      <t>カズ</t>
    </rPh>
    <rPh sb="15" eb="17">
      <t>ニンズウ</t>
    </rPh>
    <rPh sb="17" eb="18">
      <t>ツ</t>
    </rPh>
    <rPh sb="19" eb="20">
      <t>ア</t>
    </rPh>
    <phoneticPr fontId="1"/>
  </si>
  <si>
    <t>問12(3) 要介護度別入居者数（人数積み上げ）</t>
    <rPh sb="7" eb="10">
      <t>ヨウカイゴ</t>
    </rPh>
    <rPh sb="10" eb="11">
      <t>ド</t>
    </rPh>
    <rPh sb="11" eb="12">
      <t>ベツ</t>
    </rPh>
    <rPh sb="12" eb="15">
      <t>ニュウキョシャ</t>
    </rPh>
    <rPh sb="15" eb="16">
      <t>カズ</t>
    </rPh>
    <rPh sb="17" eb="19">
      <t>ニンズウ</t>
    </rPh>
    <rPh sb="19" eb="20">
      <t>ツ</t>
    </rPh>
    <rPh sb="21" eb="22">
      <t>ア</t>
    </rPh>
    <phoneticPr fontId="1"/>
  </si>
  <si>
    <t>問12(3) 平均要介護度（自立を含む）</t>
    <rPh sb="7" eb="9">
      <t>ヘイキン</t>
    </rPh>
    <rPh sb="9" eb="13">
      <t>ヨウカイゴド</t>
    </rPh>
    <phoneticPr fontId="1"/>
  </si>
  <si>
    <t>問12(3) 平均要介護度（自立を含まない）</t>
    <rPh sb="7" eb="9">
      <t>ヘイキン</t>
    </rPh>
    <rPh sb="9" eb="13">
      <t>ヨウカイゴド</t>
    </rPh>
    <phoneticPr fontId="1"/>
  </si>
  <si>
    <t>問12(3) 要支援・要介護者の割合（要支援１～２、要介護１～５の入居者数合計 ÷ 入居者総数）</t>
    <rPh sb="7" eb="10">
      <t>ヨウシエン</t>
    </rPh>
    <rPh sb="11" eb="12">
      <t>ヨウ</t>
    </rPh>
    <rPh sb="12" eb="15">
      <t>カイゴシャ</t>
    </rPh>
    <rPh sb="16" eb="18">
      <t>ワリアイ</t>
    </rPh>
    <rPh sb="19" eb="22">
      <t>ヨウシエン</t>
    </rPh>
    <rPh sb="26" eb="29">
      <t>ヨウカイゴ</t>
    </rPh>
    <rPh sb="33" eb="36">
      <t>ニュウキョシャ</t>
    </rPh>
    <rPh sb="36" eb="37">
      <t>スウ</t>
    </rPh>
    <rPh sb="37" eb="39">
      <t>ゴウケイ</t>
    </rPh>
    <rPh sb="42" eb="45">
      <t>ニュウキョシャ</t>
    </rPh>
    <rPh sb="45" eb="47">
      <t>ソウスウ</t>
    </rPh>
    <phoneticPr fontId="1"/>
  </si>
  <si>
    <t>問12(4) 認知症の程度別入居者数（人数積み上げ）</t>
    <rPh sb="7" eb="10">
      <t>ニンチショウ</t>
    </rPh>
    <rPh sb="11" eb="13">
      <t>テイド</t>
    </rPh>
    <rPh sb="13" eb="14">
      <t>ベツ</t>
    </rPh>
    <rPh sb="14" eb="17">
      <t>ニュウキョシャ</t>
    </rPh>
    <rPh sb="17" eb="18">
      <t>スウ</t>
    </rPh>
    <rPh sb="19" eb="21">
      <t>ニンズウ</t>
    </rPh>
    <rPh sb="21" eb="22">
      <t>ツ</t>
    </rPh>
    <rPh sb="23" eb="24">
      <t>ア</t>
    </rPh>
    <phoneticPr fontId="1"/>
  </si>
  <si>
    <t>問12(4) 重度認知症（Ⅲ～Ｍ）者の割合</t>
    <rPh sb="7" eb="9">
      <t>ジュウド</t>
    </rPh>
    <rPh sb="9" eb="12">
      <t>ニンチショウ</t>
    </rPh>
    <rPh sb="17" eb="18">
      <t>シャ</t>
    </rPh>
    <rPh sb="19" eb="21">
      <t>ワリアイ</t>
    </rPh>
    <phoneticPr fontId="1"/>
  </si>
  <si>
    <t>問12(6) 生活保護を受給している入居者数</t>
    <rPh sb="7" eb="9">
      <t>セイカツ</t>
    </rPh>
    <rPh sb="9" eb="11">
      <t>ホゴ</t>
    </rPh>
    <rPh sb="12" eb="14">
      <t>ジュキュウ</t>
    </rPh>
    <rPh sb="18" eb="21">
      <t>ニュウキョシャ</t>
    </rPh>
    <rPh sb="21" eb="22">
      <t>スウ</t>
    </rPh>
    <phoneticPr fontId="1"/>
  </si>
  <si>
    <t>問12(6) 入居者総数に対する生活保護を受給している入居者の割合</t>
    <rPh sb="7" eb="10">
      <t>ニュウキョシャ</t>
    </rPh>
    <rPh sb="10" eb="12">
      <t>ソウスウ</t>
    </rPh>
    <rPh sb="13" eb="14">
      <t>タイ</t>
    </rPh>
    <rPh sb="16" eb="18">
      <t>セイカツ</t>
    </rPh>
    <rPh sb="18" eb="20">
      <t>ホゴ</t>
    </rPh>
    <rPh sb="21" eb="23">
      <t>ジュキュウ</t>
    </rPh>
    <rPh sb="27" eb="30">
      <t>ニュウキョシャ</t>
    </rPh>
    <rPh sb="31" eb="33">
      <t>ワリアイ</t>
    </rPh>
    <phoneticPr fontId="1"/>
  </si>
  <si>
    <t xml:space="preserve">Ⅶ　現在の入居者の状況 </t>
    <rPh sb="2" eb="4">
      <t>ゲンザイ</t>
    </rPh>
    <rPh sb="5" eb="8">
      <t>ニュウキョシャ</t>
    </rPh>
    <rPh sb="9" eb="11">
      <t>ジョウキョウ</t>
    </rPh>
    <phoneticPr fontId="1"/>
  </si>
  <si>
    <t>レスピレータの管理</t>
    <rPh sb="7" eb="9">
      <t>カンリ</t>
    </rPh>
    <phoneticPr fontId="1"/>
  </si>
  <si>
    <t>問12(7) 入院中の入居者数</t>
    <rPh sb="7" eb="10">
      <t>ニュウインチュウ</t>
    </rPh>
    <rPh sb="11" eb="14">
      <t>ニュウキョシャ</t>
    </rPh>
    <rPh sb="14" eb="15">
      <t>スウ</t>
    </rPh>
    <phoneticPr fontId="1"/>
  </si>
  <si>
    <t>【問13(1)新規入居者数で「０」と回答した施設を除く】</t>
    <rPh sb="7" eb="9">
      <t>シンキ</t>
    </rPh>
    <rPh sb="9" eb="11">
      <t>ニュウキョ</t>
    </rPh>
    <rPh sb="11" eb="12">
      <t>モノ</t>
    </rPh>
    <rPh sb="12" eb="13">
      <t>スウ</t>
    </rPh>
    <rPh sb="18" eb="20">
      <t>カイトウ</t>
    </rPh>
    <rPh sb="22" eb="24">
      <t>シセツ</t>
    </rPh>
    <rPh sb="25" eb="26">
      <t>ノゾ</t>
    </rPh>
    <phoneticPr fontId="1"/>
  </si>
  <si>
    <t>問13(3) 入居直前の居場所（人数積み上げ）</t>
    <rPh sb="7" eb="9">
      <t>ニュウキョ</t>
    </rPh>
    <rPh sb="9" eb="11">
      <t>チョクゼン</t>
    </rPh>
    <rPh sb="12" eb="15">
      <t>イバショ</t>
    </rPh>
    <rPh sb="16" eb="18">
      <t>ニンズウ</t>
    </rPh>
    <rPh sb="18" eb="19">
      <t>ツ</t>
    </rPh>
    <rPh sb="20" eb="21">
      <t>ア</t>
    </rPh>
    <phoneticPr fontId="1"/>
  </si>
  <si>
    <t>【問13(2)退去者数で「０」と回答した施設を除く】</t>
    <rPh sb="7" eb="10">
      <t>タイキョシャ</t>
    </rPh>
    <rPh sb="10" eb="11">
      <t>スウ</t>
    </rPh>
    <rPh sb="16" eb="18">
      <t>カイトウ</t>
    </rPh>
    <rPh sb="20" eb="22">
      <t>シセツ</t>
    </rPh>
    <rPh sb="23" eb="24">
      <t>ノゾ</t>
    </rPh>
    <phoneticPr fontId="1"/>
  </si>
  <si>
    <t>問13(4) 退去先（人数積み上げ）</t>
    <rPh sb="7" eb="9">
      <t>タイキョ</t>
    </rPh>
    <rPh sb="9" eb="10">
      <t>サキ</t>
    </rPh>
    <rPh sb="11" eb="13">
      <t>ニンズウ</t>
    </rPh>
    <rPh sb="13" eb="14">
      <t>ツ</t>
    </rPh>
    <rPh sb="15" eb="16">
      <t>ア</t>
    </rPh>
    <phoneticPr fontId="1"/>
  </si>
  <si>
    <t>【問13(4)①死亡による契約終了で「０」と回答した施設を除く】</t>
    <rPh sb="8" eb="10">
      <t>シボウ</t>
    </rPh>
    <rPh sb="13" eb="15">
      <t>ケイヤク</t>
    </rPh>
    <rPh sb="15" eb="17">
      <t>シュウリョウ</t>
    </rPh>
    <rPh sb="22" eb="24">
      <t>カイトウ</t>
    </rPh>
    <rPh sb="26" eb="28">
      <t>シセツ</t>
    </rPh>
    <rPh sb="29" eb="30">
      <t>ノゾ</t>
    </rPh>
    <phoneticPr fontId="1"/>
  </si>
  <si>
    <t xml:space="preserve">Ⅷ 入退去の状況 </t>
    <rPh sb="2" eb="5">
      <t>ニュウタイキョ</t>
    </rPh>
    <rPh sb="6" eb="8">
      <t>ジョウキョウ</t>
    </rPh>
    <phoneticPr fontId="1"/>
  </si>
  <si>
    <t>問13(1) 直近半年間の新規入居者数</t>
    <rPh sb="7" eb="9">
      <t>チョッキン</t>
    </rPh>
    <rPh sb="9" eb="12">
      <t>ハントシカン</t>
    </rPh>
    <rPh sb="13" eb="15">
      <t>シンキ</t>
    </rPh>
    <rPh sb="15" eb="18">
      <t>ニュウキョシャ</t>
    </rPh>
    <rPh sb="18" eb="19">
      <t>スウ</t>
    </rPh>
    <phoneticPr fontId="1"/>
  </si>
  <si>
    <t>問13(1) 直近半年間の新規入居者数の定員に対する割合</t>
    <rPh sb="7" eb="9">
      <t>チョッキン</t>
    </rPh>
    <rPh sb="9" eb="12">
      <t>ハントシカン</t>
    </rPh>
    <rPh sb="13" eb="15">
      <t>シンキ</t>
    </rPh>
    <rPh sb="15" eb="18">
      <t>ニュウキョシャ</t>
    </rPh>
    <rPh sb="18" eb="19">
      <t>スウ</t>
    </rPh>
    <rPh sb="20" eb="22">
      <t>テイイン</t>
    </rPh>
    <rPh sb="23" eb="24">
      <t>タイ</t>
    </rPh>
    <rPh sb="26" eb="28">
      <t>ワリアイ</t>
    </rPh>
    <phoneticPr fontId="1"/>
  </si>
  <si>
    <t>問13(2) 直近半年間の退去者数</t>
    <rPh sb="7" eb="9">
      <t>チョッキン</t>
    </rPh>
    <rPh sb="9" eb="12">
      <t>ハントシカン</t>
    </rPh>
    <rPh sb="13" eb="16">
      <t>タイキョシャ</t>
    </rPh>
    <rPh sb="16" eb="17">
      <t>イリスウ</t>
    </rPh>
    <phoneticPr fontId="1"/>
  </si>
  <si>
    <t>問13(2) 直近半年間の退去者数の定員に対する割合</t>
    <rPh sb="7" eb="9">
      <t>チョッキン</t>
    </rPh>
    <rPh sb="9" eb="12">
      <t>ハントシカン</t>
    </rPh>
    <rPh sb="13" eb="16">
      <t>タイキョシャ</t>
    </rPh>
    <rPh sb="16" eb="17">
      <t>スウ</t>
    </rPh>
    <rPh sb="18" eb="20">
      <t>テイイン</t>
    </rPh>
    <rPh sb="21" eb="22">
      <t>タイ</t>
    </rPh>
    <rPh sb="24" eb="26">
      <t>ワリアイ</t>
    </rPh>
    <phoneticPr fontId="1"/>
  </si>
  <si>
    <t>特定施設入居者生活介護の指定を受けている有料老人ホーム、サービス付き高齢者向け住宅、軽費老人ホーム、養護老人ホーム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0" eb="27">
      <t>ユロ</t>
    </rPh>
    <rPh sb="29" eb="41">
      <t>コ</t>
    </rPh>
    <rPh sb="42" eb="44">
      <t>ケイヒ</t>
    </rPh>
    <rPh sb="44" eb="46">
      <t>ロウジン</t>
    </rPh>
    <rPh sb="50" eb="52">
      <t>ヨウゴ</t>
    </rPh>
    <rPh sb="52" eb="54">
      <t>ロウジン</t>
    </rPh>
    <phoneticPr fontId="1"/>
  </si>
  <si>
    <t>特定施設入居者生活介護の指定を受けていない有料老人ホーム、サービス付き高齢者向け住宅、軽費老人ホーム、養護老人ホーム</t>
    <rPh sb="0" eb="2">
      <t>トクテイ</t>
    </rPh>
    <rPh sb="2" eb="4">
      <t>シセツ</t>
    </rPh>
    <rPh sb="4" eb="7">
      <t>ニュウキョシャ</t>
    </rPh>
    <rPh sb="7" eb="9">
      <t>セイカツ</t>
    </rPh>
    <rPh sb="9" eb="11">
      <t>カイゴ</t>
    </rPh>
    <rPh sb="12" eb="14">
      <t>シテイ</t>
    </rPh>
    <rPh sb="15" eb="16">
      <t>ウ</t>
    </rPh>
    <rPh sb="21" eb="28">
      <t>ユロ</t>
    </rPh>
    <rPh sb="30" eb="42">
      <t>コ</t>
    </rPh>
    <rPh sb="43" eb="45">
      <t>ケイヒ</t>
    </rPh>
    <rPh sb="45" eb="47">
      <t>ロウジン</t>
    </rPh>
    <rPh sb="51" eb="53">
      <t>ヨウゴ</t>
    </rPh>
    <rPh sb="53" eb="55">
      <t>ロウジン</t>
    </rPh>
    <phoneticPr fontId="1"/>
  </si>
  <si>
    <t>【問14①逝去した人数で「０」と回答した施設を除く】</t>
    <rPh sb="5" eb="7">
      <t>セイキョ</t>
    </rPh>
    <rPh sb="9" eb="11">
      <t>ニンズウ</t>
    </rPh>
    <rPh sb="16" eb="18">
      <t>カイトウ</t>
    </rPh>
    <rPh sb="20" eb="22">
      <t>シセツ</t>
    </rPh>
    <rPh sb="23" eb="24">
      <t>ノゾ</t>
    </rPh>
    <phoneticPr fontId="1"/>
  </si>
  <si>
    <t>【問14②看取った人数で「０」と回答、かつ非特定施設を除く】</t>
    <rPh sb="5" eb="7">
      <t>ミト</t>
    </rPh>
    <rPh sb="9" eb="11">
      <t>ニンズウ</t>
    </rPh>
    <rPh sb="16" eb="18">
      <t>カイトウ</t>
    </rPh>
    <rPh sb="21" eb="22">
      <t>ヒ</t>
    </rPh>
    <rPh sb="22" eb="24">
      <t>トクテイ</t>
    </rPh>
    <rPh sb="24" eb="26">
      <t>シセツ</t>
    </rPh>
    <rPh sb="27" eb="28">
      <t>ノゾ</t>
    </rPh>
    <phoneticPr fontId="1"/>
  </si>
  <si>
    <t>問14 死亡による契約終了の場合の逝去した人数－場所別 逝去人数に占める看取りの割合</t>
    <rPh sb="4" eb="6">
      <t>シボウ</t>
    </rPh>
    <rPh sb="9" eb="11">
      <t>ケイヤク</t>
    </rPh>
    <rPh sb="11" eb="13">
      <t>シュウリョウ</t>
    </rPh>
    <rPh sb="14" eb="16">
      <t>バアイ</t>
    </rPh>
    <rPh sb="17" eb="19">
      <t>セイキョ</t>
    </rPh>
    <rPh sb="21" eb="23">
      <t>ニンズウ</t>
    </rPh>
    <phoneticPr fontId="1"/>
  </si>
  <si>
    <t>(1)～(3)計</t>
    <rPh sb="7" eb="8">
      <t>ケイ</t>
    </rPh>
    <phoneticPr fontId="1"/>
  </si>
  <si>
    <t>居室(一時介護室や健康管理室を含む)</t>
    <rPh sb="0" eb="2">
      <t>キョシツ</t>
    </rPh>
    <rPh sb="3" eb="5">
      <t>イチジ</t>
    </rPh>
    <rPh sb="5" eb="8">
      <t>カイゴシツ</t>
    </rPh>
    <rPh sb="9" eb="11">
      <t>ケンコウ</t>
    </rPh>
    <rPh sb="11" eb="14">
      <t>カンリシツ</t>
    </rPh>
    <rPh sb="15" eb="16">
      <t>フク</t>
    </rPh>
    <phoneticPr fontId="1"/>
  </si>
  <si>
    <t>問８(4)① 介護保険サービス利用者（問８(1)）に占めるサービス種類別利用者数の割合</t>
    <rPh sb="7" eb="9">
      <t>カイゴ</t>
    </rPh>
    <rPh sb="9" eb="11">
      <t>ホケン</t>
    </rPh>
    <rPh sb="15" eb="18">
      <t>リヨウシャ</t>
    </rPh>
    <rPh sb="26" eb="27">
      <t>シ</t>
    </rPh>
    <rPh sb="33" eb="35">
      <t>シュルイ</t>
    </rPh>
    <rPh sb="35" eb="36">
      <t>ベツ</t>
    </rPh>
    <rPh sb="36" eb="39">
      <t>リヨウシャ</t>
    </rPh>
    <rPh sb="39" eb="40">
      <t>スウ</t>
    </rPh>
    <rPh sb="41" eb="43">
      <t>ワリアイ</t>
    </rPh>
    <phoneticPr fontId="1"/>
  </si>
  <si>
    <t>問８(4)② 介護保険サービス利用者（問８(1)）に占める併設・隣接事業所からサービスを受けている利用者の割合</t>
    <rPh sb="7" eb="9">
      <t>カイゴ</t>
    </rPh>
    <rPh sb="9" eb="11">
      <t>ホケン</t>
    </rPh>
    <rPh sb="15" eb="18">
      <t>リヨウシャ</t>
    </rPh>
    <rPh sb="26" eb="27">
      <t>シ</t>
    </rPh>
    <rPh sb="29" eb="31">
      <t>ヘイセツ</t>
    </rPh>
    <rPh sb="32" eb="34">
      <t>リンセツ</t>
    </rPh>
    <rPh sb="34" eb="37">
      <t>ジギョウショ</t>
    </rPh>
    <rPh sb="44" eb="45">
      <t>ウ</t>
    </rPh>
    <rPh sb="49" eb="52">
      <t>リヨウシャ</t>
    </rPh>
    <rPh sb="53" eb="55">
      <t>ワリアイ</t>
    </rPh>
    <phoneticPr fontId="1"/>
  </si>
  <si>
    <t>問８(4)② 介護保険サービス利用者（問８(1)）に占める併設・隣接事業所からサービスを受けている利用者の割合（併設・隣接事業所がある場合のみ）</t>
    <rPh sb="7" eb="9">
      <t>カイゴ</t>
    </rPh>
    <rPh sb="9" eb="11">
      <t>ホケン</t>
    </rPh>
    <rPh sb="15" eb="18">
      <t>リヨウシャ</t>
    </rPh>
    <rPh sb="26" eb="27">
      <t>シ</t>
    </rPh>
    <rPh sb="29" eb="31">
      <t>ヘイセツ</t>
    </rPh>
    <rPh sb="32" eb="34">
      <t>リンセツ</t>
    </rPh>
    <rPh sb="34" eb="37">
      <t>ジギョウショ</t>
    </rPh>
    <rPh sb="44" eb="45">
      <t>ウ</t>
    </rPh>
    <rPh sb="49" eb="52">
      <t>リヨウシャ</t>
    </rPh>
    <rPh sb="53" eb="55">
      <t>ワリアイ</t>
    </rPh>
    <rPh sb="56" eb="58">
      <t>ヘイセツ</t>
    </rPh>
    <rPh sb="59" eb="61">
      <t>リンセツ</t>
    </rPh>
    <rPh sb="61" eb="64">
      <t>ジギョウショ</t>
    </rPh>
    <rPh sb="67" eb="69">
      <t>バアイ</t>
    </rPh>
    <phoneticPr fontId="1"/>
  </si>
  <si>
    <t>問８(4)③ 介護保険サービス利用者（問８(1)）に占める併設・隣接事業所以外の同一グループの事業所からサービスを受けている利用者の割合</t>
    <rPh sb="29" eb="31">
      <t>ヘイセツ</t>
    </rPh>
    <rPh sb="32" eb="34">
      <t>リンセツ</t>
    </rPh>
    <rPh sb="34" eb="37">
      <t>ジギョウショ</t>
    </rPh>
    <rPh sb="37" eb="39">
      <t>イガイ</t>
    </rPh>
    <rPh sb="40" eb="42">
      <t>ドウイツ</t>
    </rPh>
    <rPh sb="47" eb="50">
      <t>ジギョウショ</t>
    </rPh>
    <rPh sb="57" eb="58">
      <t>ウ</t>
    </rPh>
    <rPh sb="62" eb="65">
      <t>リヨウシャ</t>
    </rPh>
    <rPh sb="66" eb="68">
      <t>ワリアイ</t>
    </rPh>
    <phoneticPr fontId="1"/>
  </si>
  <si>
    <t>【問４(2)③ 前払い金がある施設のみ対象】</t>
    <rPh sb="1" eb="2">
      <t>トイ</t>
    </rPh>
    <rPh sb="8" eb="10">
      <t>マエバラ</t>
    </rPh>
    <rPh sb="11" eb="12">
      <t>キン</t>
    </rPh>
    <rPh sb="15" eb="17">
      <t>シセツ</t>
    </rPh>
    <rPh sb="19" eb="21">
      <t>タイショウ</t>
    </rPh>
    <phoneticPr fontId="1"/>
  </si>
  <si>
    <t>問12(3) 要介護度３以上の入居者総数に対する割合</t>
    <rPh sb="7" eb="10">
      <t>ヨウカイゴ</t>
    </rPh>
    <rPh sb="10" eb="11">
      <t>ド</t>
    </rPh>
    <rPh sb="12" eb="14">
      <t>イジョウ</t>
    </rPh>
    <rPh sb="15" eb="18">
      <t>ニュウキョシャ</t>
    </rPh>
    <rPh sb="18" eb="19">
      <t>ソウ</t>
    </rPh>
    <rPh sb="19" eb="20">
      <t>カズ</t>
    </rPh>
    <rPh sb="21" eb="22">
      <t>タイ</t>
    </rPh>
    <rPh sb="24" eb="26">
      <t>ワリアイ</t>
    </rPh>
    <phoneticPr fontId="1"/>
  </si>
  <si>
    <t>問12(5) 医療処置を有する入居者数の入居者総数に対する割合（人数積み上げ）（①～⑩まで全て回答している施設のみ）</t>
    <rPh sb="7" eb="9">
      <t>イリョウ</t>
    </rPh>
    <rPh sb="9" eb="11">
      <t>ショチ</t>
    </rPh>
    <rPh sb="12" eb="13">
      <t>ユウ</t>
    </rPh>
    <rPh sb="15" eb="18">
      <t>ニュウキョシャ</t>
    </rPh>
    <rPh sb="18" eb="19">
      <t>スウ</t>
    </rPh>
    <rPh sb="20" eb="23">
      <t>ニュウキョシャ</t>
    </rPh>
    <rPh sb="23" eb="25">
      <t>ソウスウ</t>
    </rPh>
    <rPh sb="26" eb="27">
      <t>タイ</t>
    </rPh>
    <rPh sb="29" eb="31">
      <t>ワリアイ</t>
    </rPh>
    <rPh sb="45" eb="46">
      <t>スベ</t>
    </rPh>
    <rPh sb="47" eb="49">
      <t>カイトウ</t>
    </rPh>
    <rPh sb="53" eb="55">
      <t>シセツ</t>
    </rPh>
    <phoneticPr fontId="1"/>
  </si>
  <si>
    <t>問12(5) 医療処置を有する入居者数　※施設単位の集計</t>
    <rPh sb="7" eb="9">
      <t>イリョウ</t>
    </rPh>
    <rPh sb="9" eb="11">
      <t>ショチ</t>
    </rPh>
    <rPh sb="12" eb="13">
      <t>ユウ</t>
    </rPh>
    <rPh sb="15" eb="18">
      <t>ニュウキョシャ</t>
    </rPh>
    <rPh sb="18" eb="19">
      <t>スウ</t>
    </rPh>
    <rPh sb="21" eb="23">
      <t>シセツ</t>
    </rPh>
    <rPh sb="23" eb="25">
      <t>タンイ</t>
    </rPh>
    <rPh sb="26" eb="28">
      <t>シュウケイ</t>
    </rPh>
    <phoneticPr fontId="1"/>
  </si>
  <si>
    <t>問12(5) 医療処置を有する入居者数の入居者総数に対する割合　※施設単位の集計</t>
    <rPh sb="7" eb="9">
      <t>イリョウ</t>
    </rPh>
    <rPh sb="9" eb="11">
      <t>ショチ</t>
    </rPh>
    <rPh sb="12" eb="13">
      <t>ユウ</t>
    </rPh>
    <rPh sb="15" eb="18">
      <t>ニュウキョシャ</t>
    </rPh>
    <rPh sb="18" eb="19">
      <t>スウ</t>
    </rPh>
    <rPh sb="20" eb="23">
      <t>ニュウキョシャ</t>
    </rPh>
    <rPh sb="23" eb="25">
      <t>ソウスウ</t>
    </rPh>
    <rPh sb="26" eb="27">
      <t>タイ</t>
    </rPh>
    <rPh sb="29" eb="31">
      <t>ワリアイ</t>
    </rPh>
    <rPh sb="33" eb="35">
      <t>シセツ</t>
    </rPh>
    <rPh sb="35" eb="37">
      <t>タンイ</t>
    </rPh>
    <rPh sb="38" eb="40">
      <t>シュウケイ</t>
    </rPh>
    <phoneticPr fontId="1"/>
  </si>
  <si>
    <t>問14① 死亡による契約終了の場合の逝去した人数（人数積み上げ）</t>
    <rPh sb="5" eb="7">
      <t>シボウ</t>
    </rPh>
    <rPh sb="10" eb="12">
      <t>ケイヤク</t>
    </rPh>
    <rPh sb="12" eb="14">
      <t>シュウリョウ</t>
    </rPh>
    <rPh sb="15" eb="17">
      <t>バアイ</t>
    </rPh>
    <rPh sb="18" eb="20">
      <t>セイキョ</t>
    </rPh>
    <rPh sb="22" eb="24">
      <t>ニンズウ</t>
    </rPh>
    <rPh sb="25" eb="27">
      <t>ニンズウ</t>
    </rPh>
    <rPh sb="27" eb="28">
      <t>ツ</t>
    </rPh>
    <rPh sb="29" eb="30">
      <t>ア</t>
    </rPh>
    <phoneticPr fontId="1"/>
  </si>
  <si>
    <t>問14②③ 死亡による契約終了の場合の逝去した人数の内訳（人数積み上げ）</t>
    <rPh sb="6" eb="8">
      <t>シボウ</t>
    </rPh>
    <rPh sb="11" eb="13">
      <t>ケイヤク</t>
    </rPh>
    <rPh sb="13" eb="15">
      <t>シュウリョウ</t>
    </rPh>
    <rPh sb="16" eb="18">
      <t>バアイ</t>
    </rPh>
    <rPh sb="19" eb="21">
      <t>セイキョ</t>
    </rPh>
    <rPh sb="23" eb="25">
      <t>ニンズウ</t>
    </rPh>
    <rPh sb="26" eb="28">
      <t>ウチワケ</t>
    </rPh>
    <rPh sb="29" eb="31">
      <t>ニンズウ</t>
    </rPh>
    <rPh sb="31" eb="32">
      <t>ツ</t>
    </rPh>
    <rPh sb="33" eb="34">
      <t>ア</t>
    </rPh>
    <phoneticPr fontId="1"/>
  </si>
  <si>
    <t>問14② 死亡による契約終了の場合の逝去した人数のうち看取り（人数積み上げ）</t>
    <rPh sb="5" eb="7">
      <t>シボウ</t>
    </rPh>
    <rPh sb="10" eb="12">
      <t>ケイヤク</t>
    </rPh>
    <rPh sb="12" eb="14">
      <t>シュウリョウ</t>
    </rPh>
    <rPh sb="15" eb="17">
      <t>バアイ</t>
    </rPh>
    <rPh sb="18" eb="20">
      <t>セイキョ</t>
    </rPh>
    <rPh sb="22" eb="24">
      <t>ニンズウ</t>
    </rPh>
    <rPh sb="27" eb="29">
      <t>ミト</t>
    </rPh>
    <rPh sb="31" eb="33">
      <t>ニンズウ</t>
    </rPh>
    <rPh sb="33" eb="34">
      <t>ツ</t>
    </rPh>
    <rPh sb="35" eb="36">
      <t>ア</t>
    </rPh>
    <phoneticPr fontId="1"/>
  </si>
  <si>
    <t>問14③ 死亡による契約終了の場合の逝去した人数のうち看取り加算算定（人数積み上げ）</t>
    <rPh sb="5" eb="7">
      <t>シボウ</t>
    </rPh>
    <rPh sb="10" eb="12">
      <t>ケイヤク</t>
    </rPh>
    <rPh sb="12" eb="14">
      <t>シュウリョウ</t>
    </rPh>
    <rPh sb="15" eb="17">
      <t>バアイ</t>
    </rPh>
    <rPh sb="18" eb="20">
      <t>セイキョ</t>
    </rPh>
    <rPh sb="22" eb="24">
      <t>ニンズウ</t>
    </rPh>
    <rPh sb="27" eb="29">
      <t>ミト</t>
    </rPh>
    <rPh sb="30" eb="32">
      <t>カサン</t>
    </rPh>
    <rPh sb="32" eb="34">
      <t>サンテイ</t>
    </rPh>
    <rPh sb="35" eb="37">
      <t>ニンズウ</t>
    </rPh>
    <rPh sb="37" eb="38">
      <t>ツ</t>
    </rPh>
    <rPh sb="39" eb="40">
      <t>ア</t>
    </rPh>
    <phoneticPr fontId="1"/>
  </si>
  <si>
    <t>問14 看取りを（１人以上）行った実績のある施設・ない施設</t>
    <rPh sb="4" eb="6">
      <t>ミト</t>
    </rPh>
    <rPh sb="10" eb="11">
      <t>ヒト</t>
    </rPh>
    <rPh sb="11" eb="13">
      <t>イジョウ</t>
    </rPh>
    <rPh sb="14" eb="15">
      <t>オコナ</t>
    </rPh>
    <rPh sb="17" eb="19">
      <t>ジッセキ</t>
    </rPh>
    <rPh sb="22" eb="24">
      <t>シセツ</t>
    </rPh>
    <rPh sb="27" eb="29">
      <t>シセツ</t>
    </rPh>
    <phoneticPr fontId="1"/>
  </si>
  <si>
    <t>問14 看取り率</t>
    <rPh sb="4" eb="6">
      <t>ミト</t>
    </rPh>
    <rPh sb="7" eb="8">
      <t>リツ</t>
    </rPh>
    <phoneticPr fontId="1"/>
  </si>
  <si>
    <t>問14④ 逝去した人のうち訪問診療を利用していた人数（人数積み上げ）</t>
    <rPh sb="5" eb="7">
      <t>セイキョ</t>
    </rPh>
    <rPh sb="9" eb="10">
      <t>ヒト</t>
    </rPh>
    <rPh sb="13" eb="15">
      <t>ホウモン</t>
    </rPh>
    <rPh sb="15" eb="17">
      <t>シンリョウ</t>
    </rPh>
    <rPh sb="18" eb="20">
      <t>リヨウ</t>
    </rPh>
    <rPh sb="24" eb="26">
      <t>ニンズウ</t>
    </rPh>
    <rPh sb="27" eb="29">
      <t>ニンズウ</t>
    </rPh>
    <rPh sb="29" eb="30">
      <t>ツ</t>
    </rPh>
    <rPh sb="31" eb="32">
      <t>ア</t>
    </rPh>
    <phoneticPr fontId="1"/>
  </si>
  <si>
    <t>問14⑤ 逝去した人のうち訪問看護（医療保険）を利用していた人数（人数積み上げ）</t>
    <rPh sb="5" eb="7">
      <t>セイキョ</t>
    </rPh>
    <rPh sb="9" eb="10">
      <t>ヒト</t>
    </rPh>
    <rPh sb="13" eb="15">
      <t>ホウモン</t>
    </rPh>
    <rPh sb="15" eb="17">
      <t>カンゴ</t>
    </rPh>
    <rPh sb="18" eb="20">
      <t>イリョウ</t>
    </rPh>
    <rPh sb="20" eb="22">
      <t>ホケン</t>
    </rPh>
    <rPh sb="24" eb="26">
      <t>リヨウ</t>
    </rPh>
    <rPh sb="30" eb="32">
      <t>ニンズウ</t>
    </rPh>
    <rPh sb="33" eb="35">
      <t>ニンズウ</t>
    </rPh>
    <rPh sb="35" eb="36">
      <t>ツ</t>
    </rPh>
    <rPh sb="37" eb="38">
      <t>ア</t>
    </rPh>
    <phoneticPr fontId="1"/>
  </si>
  <si>
    <t>問15(1) 紹介事業者との契約状況</t>
    <rPh sb="0" eb="1">
      <t>トイ</t>
    </rPh>
    <rPh sb="7" eb="9">
      <t>ショウカイ</t>
    </rPh>
    <rPh sb="9" eb="11">
      <t>ジギョウ</t>
    </rPh>
    <rPh sb="11" eb="12">
      <t>シャ</t>
    </rPh>
    <rPh sb="14" eb="16">
      <t>ケイヤク</t>
    </rPh>
    <rPh sb="16" eb="18">
      <t>ジョウキョウ</t>
    </rPh>
    <phoneticPr fontId="1"/>
  </si>
  <si>
    <t>法人で契約している</t>
    <rPh sb="0" eb="2">
      <t>ホウジン</t>
    </rPh>
    <rPh sb="3" eb="5">
      <t>ケイヤク</t>
    </rPh>
    <phoneticPr fontId="1"/>
  </si>
  <si>
    <t>施設で契約している</t>
    <rPh sb="0" eb="2">
      <t>シセツ</t>
    </rPh>
    <rPh sb="3" eb="5">
      <t>ケイヤク</t>
    </rPh>
    <phoneticPr fontId="1"/>
  </si>
  <si>
    <t>契約していない</t>
    <rPh sb="0" eb="2">
      <t>ケイヤク</t>
    </rPh>
    <phoneticPr fontId="1"/>
  </si>
  <si>
    <t>【問15(1)で「法人で契約している」「施設で規約している」と回答した施設のみ】</t>
    <rPh sb="9" eb="11">
      <t>ホウジン</t>
    </rPh>
    <rPh sb="12" eb="14">
      <t>ケイヤク</t>
    </rPh>
    <rPh sb="20" eb="22">
      <t>シセツ</t>
    </rPh>
    <rPh sb="23" eb="25">
      <t>キヤク</t>
    </rPh>
    <rPh sb="31" eb="33">
      <t>カイトウ</t>
    </rPh>
    <rPh sb="35" eb="37">
      <t>シセツ</t>
    </rPh>
    <phoneticPr fontId="1"/>
  </si>
  <si>
    <t>問15(2) 契約している紹介事業者の数</t>
    <rPh sb="0" eb="1">
      <t>トイ</t>
    </rPh>
    <phoneticPr fontId="1"/>
  </si>
  <si>
    <t>平均(社)</t>
    <rPh sb="0" eb="1">
      <t>ヒラ</t>
    </rPh>
    <rPh sb="1" eb="2">
      <t>タモツ</t>
    </rPh>
    <rPh sb="3" eb="4">
      <t>シャ</t>
    </rPh>
    <phoneticPr fontId="1"/>
  </si>
  <si>
    <t>最大(社)</t>
    <rPh sb="0" eb="1">
      <t>サイ</t>
    </rPh>
    <rPh sb="1" eb="2">
      <t>ダイ</t>
    </rPh>
    <rPh sb="3" eb="4">
      <t>シャ</t>
    </rPh>
    <phoneticPr fontId="1"/>
  </si>
  <si>
    <t>問15(2)SQ1 うち、半年間で紹介実績のある事業者数</t>
    <rPh sb="0" eb="1">
      <t>トイ</t>
    </rPh>
    <phoneticPr fontId="1"/>
  </si>
  <si>
    <t>問15(2)SQ2 半年間で紹介事業者を通して入居した新規入居者の数</t>
    <rPh sb="0" eb="1">
      <t>トイ</t>
    </rPh>
    <phoneticPr fontId="1"/>
  </si>
  <si>
    <t>問15(2)SQ3 半年間で紹介事業者に支払った紹介手数料（半年間で支払った合計金額）</t>
    <rPh sb="0" eb="1">
      <t>トイ</t>
    </rPh>
    <phoneticPr fontId="1"/>
  </si>
  <si>
    <t>平均(万円)</t>
    <rPh sb="0" eb="1">
      <t>ヒラ</t>
    </rPh>
    <rPh sb="1" eb="2">
      <t>タモツ</t>
    </rPh>
    <rPh sb="3" eb="5">
      <t>マンエン</t>
    </rPh>
    <phoneticPr fontId="1"/>
  </si>
  <si>
    <t>最大(万円)</t>
    <rPh sb="0" eb="1">
      <t>サイ</t>
    </rPh>
    <rPh sb="1" eb="2">
      <t>ダイ</t>
    </rPh>
    <rPh sb="3" eb="5">
      <t>マンエン</t>
    </rPh>
    <phoneticPr fontId="1"/>
  </si>
  <si>
    <t>問16Q1 年齢</t>
    <rPh sb="0" eb="1">
      <t>トイ</t>
    </rPh>
    <rPh sb="6" eb="8">
      <t>ネンレイ</t>
    </rPh>
    <phoneticPr fontId="1"/>
  </si>
  <si>
    <t>平均(歳)</t>
    <rPh sb="0" eb="1">
      <t>ヒラ</t>
    </rPh>
    <rPh sb="1" eb="2">
      <t>タモツ</t>
    </rPh>
    <rPh sb="3" eb="4">
      <t>サイ</t>
    </rPh>
    <phoneticPr fontId="1"/>
  </si>
  <si>
    <t>問16Q3 入居時の要介護度</t>
    <rPh sb="0" eb="1">
      <t>トイ</t>
    </rPh>
    <rPh sb="6" eb="9">
      <t>ニュウキョジ</t>
    </rPh>
    <rPh sb="10" eb="14">
      <t>ヨウカイゴド</t>
    </rPh>
    <phoneticPr fontId="1"/>
  </si>
  <si>
    <t>自立・認定なし</t>
    <rPh sb="0" eb="2">
      <t>ジリツ</t>
    </rPh>
    <rPh sb="3" eb="5">
      <t>ニンテイ</t>
    </rPh>
    <phoneticPr fontId="1"/>
  </si>
  <si>
    <t>不明・申請中等</t>
    <rPh sb="0" eb="2">
      <t>フメイ</t>
    </rPh>
    <rPh sb="3" eb="6">
      <t>シンセイチュウ</t>
    </rPh>
    <rPh sb="6" eb="7">
      <t>トウ</t>
    </rPh>
    <phoneticPr fontId="1"/>
  </si>
  <si>
    <t>問16Q4 入居時の認知症の程度</t>
    <rPh sb="0" eb="1">
      <t>トイ</t>
    </rPh>
    <rPh sb="6" eb="8">
      <t>ニュウキョ</t>
    </rPh>
    <rPh sb="8" eb="9">
      <t>ジ</t>
    </rPh>
    <rPh sb="10" eb="13">
      <t>ニンチショウ</t>
    </rPh>
    <rPh sb="14" eb="16">
      <t>テイド</t>
    </rPh>
    <phoneticPr fontId="1"/>
  </si>
  <si>
    <t>Ⅱａ・Ⅱｂ</t>
  </si>
  <si>
    <t>Ⅲａ・Ⅲｂ</t>
  </si>
  <si>
    <t>問16Q5 入居時の介護保険の利用者負担の割合</t>
    <rPh sb="0" eb="1">
      <t>トイ</t>
    </rPh>
    <rPh sb="6" eb="8">
      <t>ニュウキョ</t>
    </rPh>
    <rPh sb="8" eb="9">
      <t>ジ</t>
    </rPh>
    <rPh sb="10" eb="12">
      <t>カイゴ</t>
    </rPh>
    <rPh sb="12" eb="14">
      <t>ホケン</t>
    </rPh>
    <rPh sb="15" eb="18">
      <t>リヨウシャ</t>
    </rPh>
    <rPh sb="18" eb="20">
      <t>フタン</t>
    </rPh>
    <rPh sb="21" eb="23">
      <t>ワリアイ</t>
    </rPh>
    <phoneticPr fontId="1"/>
  </si>
  <si>
    <t>１割</t>
    <rPh sb="1" eb="2">
      <t>ワリ</t>
    </rPh>
    <phoneticPr fontId="1"/>
  </si>
  <si>
    <t>２割</t>
    <rPh sb="1" eb="2">
      <t>ワリ</t>
    </rPh>
    <phoneticPr fontId="1"/>
  </si>
  <si>
    <t>３割</t>
    <rPh sb="1" eb="2">
      <t>ワリ</t>
    </rPh>
    <phoneticPr fontId="1"/>
  </si>
  <si>
    <t>問16Q6 入居時の介護保険料の所得段階</t>
    <rPh sb="0" eb="1">
      <t>トイ</t>
    </rPh>
    <rPh sb="6" eb="8">
      <t>ニュウキョ</t>
    </rPh>
    <rPh sb="8" eb="9">
      <t>ジ</t>
    </rPh>
    <rPh sb="10" eb="12">
      <t>カイゴ</t>
    </rPh>
    <rPh sb="12" eb="15">
      <t>ホケンリョウ</t>
    </rPh>
    <rPh sb="16" eb="18">
      <t>ショトク</t>
    </rPh>
    <rPh sb="18" eb="20">
      <t>ダンカイ</t>
    </rPh>
    <phoneticPr fontId="1"/>
  </si>
  <si>
    <t>第１段階</t>
    <rPh sb="0" eb="1">
      <t>ダイ</t>
    </rPh>
    <rPh sb="2" eb="4">
      <t>ダンカイ</t>
    </rPh>
    <phoneticPr fontId="1"/>
  </si>
  <si>
    <t>第２段階</t>
    <rPh sb="0" eb="1">
      <t>ダイ</t>
    </rPh>
    <rPh sb="2" eb="4">
      <t>ダンカイ</t>
    </rPh>
    <phoneticPr fontId="1"/>
  </si>
  <si>
    <t>第３段階</t>
    <rPh sb="0" eb="1">
      <t>ダイ</t>
    </rPh>
    <rPh sb="2" eb="4">
      <t>ダンカイ</t>
    </rPh>
    <phoneticPr fontId="1"/>
  </si>
  <si>
    <t>第４段階以上</t>
    <rPh sb="0" eb="1">
      <t>ダイ</t>
    </rPh>
    <rPh sb="2" eb="4">
      <t>ダンカイ</t>
    </rPh>
    <rPh sb="4" eb="6">
      <t>イジョウ</t>
    </rPh>
    <phoneticPr fontId="1"/>
  </si>
  <si>
    <t>問16Q7 入居時の生活保護受給状況</t>
    <rPh sb="0" eb="1">
      <t>トイ</t>
    </rPh>
    <rPh sb="6" eb="8">
      <t>ニュウキョ</t>
    </rPh>
    <rPh sb="8" eb="9">
      <t>ジ</t>
    </rPh>
    <rPh sb="10" eb="12">
      <t>セイカツ</t>
    </rPh>
    <rPh sb="12" eb="14">
      <t>ホゴ</t>
    </rPh>
    <rPh sb="14" eb="16">
      <t>ジュキュウ</t>
    </rPh>
    <rPh sb="16" eb="18">
      <t>ジョウキョウ</t>
    </rPh>
    <phoneticPr fontId="1"/>
  </si>
  <si>
    <t>受給している</t>
    <rPh sb="0" eb="2">
      <t>ジュキュウ</t>
    </rPh>
    <phoneticPr fontId="1"/>
  </si>
  <si>
    <t>受給していない</t>
    <rPh sb="0" eb="2">
      <t>ジュキュウ</t>
    </rPh>
    <phoneticPr fontId="1"/>
  </si>
  <si>
    <t>問16Q8 入居前の居場所</t>
    <rPh sb="0" eb="1">
      <t>トイ</t>
    </rPh>
    <rPh sb="6" eb="8">
      <t>ニュウキョ</t>
    </rPh>
    <rPh sb="8" eb="9">
      <t>マエ</t>
    </rPh>
    <rPh sb="10" eb="13">
      <t>イバショ</t>
    </rPh>
    <phoneticPr fontId="1"/>
  </si>
  <si>
    <t>自宅</t>
    <rPh sb="0" eb="2">
      <t>ジタク</t>
    </rPh>
    <phoneticPr fontId="1"/>
  </si>
  <si>
    <t>病院・診療所</t>
    <rPh sb="0" eb="2">
      <t>ビョウイン</t>
    </rPh>
    <rPh sb="3" eb="6">
      <t>シンリョウジョ</t>
    </rPh>
    <phoneticPr fontId="1"/>
  </si>
  <si>
    <t>介護療養型医療施設</t>
    <rPh sb="0" eb="9">
      <t>カイゴリョウヨウガタイリョウシセツ</t>
    </rPh>
    <phoneticPr fontId="1"/>
  </si>
  <si>
    <t>特別養護老人ホーム</t>
    <rPh sb="0" eb="9">
      <t>トホ</t>
    </rPh>
    <phoneticPr fontId="1"/>
  </si>
  <si>
    <t>軽費老人ホーム</t>
    <rPh sb="0" eb="2">
      <t>ケイヒ</t>
    </rPh>
    <rPh sb="2" eb="4">
      <t>ロウジン</t>
    </rPh>
    <phoneticPr fontId="1"/>
  </si>
  <si>
    <t>養護老人ホーム</t>
    <rPh sb="0" eb="4">
      <t>ヨウゴロウジン</t>
    </rPh>
    <phoneticPr fontId="1"/>
  </si>
  <si>
    <t>サービス付き高齢者向け住宅</t>
    <rPh sb="4" eb="5">
      <t>ツ</t>
    </rPh>
    <rPh sb="6" eb="9">
      <t>コウレイシャ</t>
    </rPh>
    <rPh sb="9" eb="10">
      <t>ム</t>
    </rPh>
    <rPh sb="11" eb="13">
      <t>ジュウタク</t>
    </rPh>
    <phoneticPr fontId="1"/>
  </si>
  <si>
    <t>問16Q9 入居前の同居人の有無</t>
    <rPh sb="0" eb="1">
      <t>トイ</t>
    </rPh>
    <rPh sb="6" eb="8">
      <t>ニュウキョ</t>
    </rPh>
    <rPh sb="8" eb="9">
      <t>マエ</t>
    </rPh>
    <rPh sb="10" eb="12">
      <t>ドウキョ</t>
    </rPh>
    <rPh sb="12" eb="13">
      <t>ニン</t>
    </rPh>
    <rPh sb="14" eb="16">
      <t>ウム</t>
    </rPh>
    <phoneticPr fontId="1"/>
  </si>
  <si>
    <t>独居</t>
    <rPh sb="0" eb="2">
      <t>ドッキョ</t>
    </rPh>
    <phoneticPr fontId="1"/>
  </si>
  <si>
    <t>配偶者と同居</t>
    <rPh sb="0" eb="3">
      <t>ハイグウシャ</t>
    </rPh>
    <rPh sb="4" eb="6">
      <t>ドウキョ</t>
    </rPh>
    <phoneticPr fontId="1"/>
  </si>
  <si>
    <t>その他家族と同居</t>
    <rPh sb="2" eb="3">
      <t>タ</t>
    </rPh>
    <rPh sb="3" eb="5">
      <t>カゾク</t>
    </rPh>
    <rPh sb="6" eb="8">
      <t>ドウキョ</t>
    </rPh>
    <phoneticPr fontId="1"/>
  </si>
  <si>
    <t>家族以外と同居</t>
    <rPh sb="0" eb="2">
      <t>カゾク</t>
    </rPh>
    <rPh sb="2" eb="4">
      <t>イガイ</t>
    </rPh>
    <rPh sb="5" eb="7">
      <t>ドウキョ</t>
    </rPh>
    <phoneticPr fontId="1"/>
  </si>
  <si>
    <t>有料老人ホーム</t>
    <rPh sb="0" eb="7">
      <t>ユホ</t>
    </rPh>
    <phoneticPr fontId="1"/>
  </si>
  <si>
    <t>問16Q10 自宅の種類</t>
    <rPh sb="0" eb="1">
      <t>トイ</t>
    </rPh>
    <rPh sb="7" eb="9">
      <t>ジタク</t>
    </rPh>
    <rPh sb="10" eb="12">
      <t>シュルイ</t>
    </rPh>
    <phoneticPr fontId="1"/>
  </si>
  <si>
    <t>持ち家</t>
    <rPh sb="0" eb="1">
      <t>モ</t>
    </rPh>
    <rPh sb="2" eb="3">
      <t>イエ</t>
    </rPh>
    <phoneticPr fontId="1"/>
  </si>
  <si>
    <t>賃貸住宅</t>
    <rPh sb="0" eb="2">
      <t>チンタイ</t>
    </rPh>
    <rPh sb="2" eb="4">
      <t>ジュウタク</t>
    </rPh>
    <phoneticPr fontId="1"/>
  </si>
  <si>
    <t>【問16Q10で「自宅」と回答した方のみ】</t>
    <rPh sb="9" eb="11">
      <t>ジタク</t>
    </rPh>
    <rPh sb="13" eb="15">
      <t>カイトウ</t>
    </rPh>
    <rPh sb="17" eb="18">
      <t>カタ</t>
    </rPh>
    <phoneticPr fontId="1"/>
  </si>
  <si>
    <t>問16SQ10-1 入居時の自宅の取り扱い</t>
    <rPh sb="0" eb="1">
      <t>トイ</t>
    </rPh>
    <rPh sb="10" eb="12">
      <t>ニュウキョ</t>
    </rPh>
    <rPh sb="12" eb="13">
      <t>ジ</t>
    </rPh>
    <rPh sb="14" eb="16">
      <t>ジタク</t>
    </rPh>
    <rPh sb="17" eb="18">
      <t>ト</t>
    </rPh>
    <rPh sb="19" eb="20">
      <t>アツカ</t>
    </rPh>
    <phoneticPr fontId="1"/>
  </si>
  <si>
    <t>処分（売却済、売却中）</t>
    <rPh sb="0" eb="2">
      <t>ショブン</t>
    </rPh>
    <rPh sb="3" eb="5">
      <t>バイキャク</t>
    </rPh>
    <rPh sb="5" eb="6">
      <t>ズ</t>
    </rPh>
    <rPh sb="7" eb="9">
      <t>バイキャク</t>
    </rPh>
    <rPh sb="9" eb="10">
      <t>チュウ</t>
    </rPh>
    <phoneticPr fontId="1"/>
  </si>
  <si>
    <t>生前贈与</t>
    <rPh sb="0" eb="2">
      <t>セイゼン</t>
    </rPh>
    <rPh sb="2" eb="4">
      <t>ゾウヨ</t>
    </rPh>
    <phoneticPr fontId="1"/>
  </si>
  <si>
    <t>継続して保有（家族が居住中）</t>
    <rPh sb="0" eb="2">
      <t>ケイゾク</t>
    </rPh>
    <rPh sb="4" eb="6">
      <t>ホユウ</t>
    </rPh>
    <rPh sb="7" eb="9">
      <t>カゾク</t>
    </rPh>
    <rPh sb="10" eb="12">
      <t>キョジュウ</t>
    </rPh>
    <rPh sb="12" eb="13">
      <t>ナカ</t>
    </rPh>
    <phoneticPr fontId="1"/>
  </si>
  <si>
    <t>継続して保有（賃貸として貸出中）</t>
    <rPh sb="0" eb="2">
      <t>ケイゾク</t>
    </rPh>
    <rPh sb="4" eb="6">
      <t>ホユウ</t>
    </rPh>
    <rPh sb="7" eb="9">
      <t>チンタイ</t>
    </rPh>
    <rPh sb="12" eb="15">
      <t>カシダシチュウ</t>
    </rPh>
    <phoneticPr fontId="1"/>
  </si>
  <si>
    <t>継続して保有（空き家）</t>
    <rPh sb="0" eb="2">
      <t>ケイゾク</t>
    </rPh>
    <rPh sb="4" eb="6">
      <t>ホユウ</t>
    </rPh>
    <rPh sb="7" eb="8">
      <t>ア</t>
    </rPh>
    <rPh sb="9" eb="10">
      <t>ヤ</t>
    </rPh>
    <phoneticPr fontId="1"/>
  </si>
  <si>
    <t>一人暮らしへの不安・不便</t>
    <rPh sb="0" eb="2">
      <t>ヒトリ</t>
    </rPh>
    <rPh sb="2" eb="3">
      <t>ク</t>
    </rPh>
    <rPh sb="7" eb="9">
      <t>フアン</t>
    </rPh>
    <rPh sb="10" eb="12">
      <t>フベン</t>
    </rPh>
    <phoneticPr fontId="1"/>
  </si>
  <si>
    <t>子どもからの呼び寄せ</t>
    <rPh sb="0" eb="1">
      <t>コ</t>
    </rPh>
    <rPh sb="6" eb="7">
      <t>ヨ</t>
    </rPh>
    <rPh sb="8" eb="9">
      <t>ヨ</t>
    </rPh>
    <phoneticPr fontId="1"/>
  </si>
  <si>
    <t>要介護度の悪化</t>
    <rPh sb="0" eb="4">
      <t>ヨウカイゴド</t>
    </rPh>
    <rPh sb="5" eb="7">
      <t>アッカ</t>
    </rPh>
    <phoneticPr fontId="1"/>
  </si>
  <si>
    <t>認知症の悪化</t>
    <rPh sb="0" eb="3">
      <t>ニンチショウ</t>
    </rPh>
    <rPh sb="4" eb="6">
      <t>アッカ</t>
    </rPh>
    <phoneticPr fontId="1"/>
  </si>
  <si>
    <t>医療機関からの退院</t>
    <rPh sb="0" eb="2">
      <t>イリョウ</t>
    </rPh>
    <rPh sb="2" eb="4">
      <t>キカン</t>
    </rPh>
    <rPh sb="7" eb="9">
      <t>タイイン</t>
    </rPh>
    <phoneticPr fontId="1"/>
  </si>
  <si>
    <t>配偶者の死亡・入院</t>
    <rPh sb="0" eb="3">
      <t>ハイグウシャ</t>
    </rPh>
    <rPh sb="4" eb="6">
      <t>シボウ</t>
    </rPh>
    <rPh sb="7" eb="9">
      <t>ニュウイン</t>
    </rPh>
    <phoneticPr fontId="1"/>
  </si>
  <si>
    <t>介護者の入院</t>
    <rPh sb="0" eb="3">
      <t>カイゴシャ</t>
    </rPh>
    <rPh sb="4" eb="6">
      <t>ニュウイン</t>
    </rPh>
    <phoneticPr fontId="1"/>
  </si>
  <si>
    <t>問16Q11 入居のきっかけ（複数回答）</t>
    <rPh sb="0" eb="1">
      <t>トイ</t>
    </rPh>
    <rPh sb="7" eb="9">
      <t>ニキ</t>
    </rPh>
    <rPh sb="14" eb="20">
      <t>フカ</t>
    </rPh>
    <phoneticPr fontId="1"/>
  </si>
  <si>
    <t>問16Q12 入居のルート</t>
    <rPh sb="0" eb="1">
      <t>トイ</t>
    </rPh>
    <rPh sb="7" eb="9">
      <t>ニキ</t>
    </rPh>
    <phoneticPr fontId="1"/>
  </si>
  <si>
    <t>本人・家族からの直接申込</t>
    <rPh sb="0" eb="2">
      <t>ホニ</t>
    </rPh>
    <rPh sb="3" eb="5">
      <t>カゾク</t>
    </rPh>
    <rPh sb="8" eb="10">
      <t>チョクセツ</t>
    </rPh>
    <rPh sb="10" eb="12">
      <t>モウシコミ</t>
    </rPh>
    <phoneticPr fontId="1"/>
  </si>
  <si>
    <t>紹介事業者による紹介</t>
    <rPh sb="0" eb="2">
      <t>ショウカイ</t>
    </rPh>
    <rPh sb="2" eb="5">
      <t>ジギョウシャ</t>
    </rPh>
    <rPh sb="8" eb="10">
      <t>ショウカイ</t>
    </rPh>
    <phoneticPr fontId="1"/>
  </si>
  <si>
    <t>医療機関からの紹介</t>
    <rPh sb="0" eb="2">
      <t>イリョウ</t>
    </rPh>
    <rPh sb="2" eb="4">
      <t>キカン</t>
    </rPh>
    <rPh sb="7" eb="9">
      <t>ショウカイ</t>
    </rPh>
    <phoneticPr fontId="1"/>
  </si>
  <si>
    <t>【問16Q12で「紹介事業者による紹介」と回答した方のみ】</t>
    <rPh sb="9" eb="11">
      <t>ショウカイ</t>
    </rPh>
    <rPh sb="11" eb="13">
      <t>ジギョウ</t>
    </rPh>
    <rPh sb="13" eb="14">
      <t>シャ</t>
    </rPh>
    <rPh sb="17" eb="19">
      <t>ショウカイ</t>
    </rPh>
    <rPh sb="21" eb="23">
      <t>カイトウ</t>
    </rPh>
    <rPh sb="25" eb="26">
      <t>カタ</t>
    </rPh>
    <phoneticPr fontId="1"/>
  </si>
  <si>
    <t>問16SQ12-1 紹介事業者に支払った手数料</t>
    <rPh sb="0" eb="1">
      <t>トイ</t>
    </rPh>
    <rPh sb="10" eb="12">
      <t>ショウカイ</t>
    </rPh>
    <rPh sb="12" eb="14">
      <t>ジギョウ</t>
    </rPh>
    <rPh sb="14" eb="15">
      <t>シャ</t>
    </rPh>
    <rPh sb="16" eb="18">
      <t>シハラ</t>
    </rPh>
    <rPh sb="20" eb="23">
      <t>テスウリョウ</t>
    </rPh>
    <phoneticPr fontId="1"/>
  </si>
  <si>
    <t>平均(万円)</t>
    <rPh sb="0" eb="1">
      <t>ヒラ</t>
    </rPh>
    <rPh sb="1" eb="2">
      <t>タモツ</t>
    </rPh>
    <rPh sb="3" eb="4">
      <t>マン</t>
    </rPh>
    <rPh sb="4" eb="5">
      <t>エン</t>
    </rPh>
    <phoneticPr fontId="1"/>
  </si>
  <si>
    <t>回答施設数</t>
    <rPh sb="0" eb="2">
      <t>カイトウ</t>
    </rPh>
    <rPh sb="2" eb="4">
      <t>シセツ</t>
    </rPh>
    <rPh sb="4" eb="5">
      <t>スウ</t>
    </rPh>
    <phoneticPr fontId="1"/>
  </si>
  <si>
    <t>高：一刻も早く対応が必要</t>
    <rPh sb="0" eb="1">
      <t>タカ</t>
    </rPh>
    <rPh sb="2" eb="4">
      <t>イッコク</t>
    </rPh>
    <rPh sb="5" eb="6">
      <t>ハヤ</t>
    </rPh>
    <rPh sb="7" eb="9">
      <t>タイオウ</t>
    </rPh>
    <rPh sb="10" eb="12">
      <t>ヒツヨウ</t>
    </rPh>
    <phoneticPr fontId="1"/>
  </si>
  <si>
    <t>中：早めの対応が必要</t>
    <rPh sb="0" eb="1">
      <t>ナカ</t>
    </rPh>
    <rPh sb="2" eb="3">
      <t>ハヤ</t>
    </rPh>
    <rPh sb="5" eb="7">
      <t>タイオウ</t>
    </rPh>
    <rPh sb="8" eb="10">
      <t>ヒツヨウ</t>
    </rPh>
    <phoneticPr fontId="1"/>
  </si>
  <si>
    <t>低：緊急度は低い</t>
    <rPh sb="0" eb="1">
      <t>ヒク</t>
    </rPh>
    <rPh sb="2" eb="5">
      <t>キンキュウド</t>
    </rPh>
    <rPh sb="6" eb="7">
      <t>ヒク</t>
    </rPh>
    <phoneticPr fontId="1"/>
  </si>
  <si>
    <t>問16　新規入居者に関する詳細</t>
    <rPh sb="0" eb="1">
      <t>トイ</t>
    </rPh>
    <rPh sb="4" eb="6">
      <t>シンキ</t>
    </rPh>
    <rPh sb="6" eb="9">
      <t>ニュウキョシャ</t>
    </rPh>
    <rPh sb="10" eb="11">
      <t>カン</t>
    </rPh>
    <rPh sb="13" eb="15">
      <t>ショウサイ</t>
    </rPh>
    <phoneticPr fontId="1"/>
  </si>
  <si>
    <t>問17　救急搬送に関する詳細</t>
    <rPh sb="0" eb="1">
      <t>トイ</t>
    </rPh>
    <rPh sb="4" eb="6">
      <t>キュウキュウ</t>
    </rPh>
    <rPh sb="6" eb="8">
      <t>ハンソウ</t>
    </rPh>
    <rPh sb="9" eb="10">
      <t>カン</t>
    </rPh>
    <rPh sb="12" eb="14">
      <t>ショウサイ</t>
    </rPh>
    <phoneticPr fontId="1"/>
  </si>
  <si>
    <t>問17Q1 年齢</t>
    <rPh sb="6" eb="8">
      <t>ネンレイ</t>
    </rPh>
    <phoneticPr fontId="1"/>
  </si>
  <si>
    <t>問17Q2 搬送時の要介護度</t>
    <rPh sb="6" eb="8">
      <t>ハンソウ</t>
    </rPh>
    <rPh sb="8" eb="9">
      <t>ジ</t>
    </rPh>
    <rPh sb="10" eb="14">
      <t>ヨウカイゴド</t>
    </rPh>
    <phoneticPr fontId="1"/>
  </si>
  <si>
    <t>問17Q3 搬送時の認知症の程度</t>
    <rPh sb="6" eb="8">
      <t>ハンソウ</t>
    </rPh>
    <rPh sb="8" eb="9">
      <t>ジ</t>
    </rPh>
    <rPh sb="10" eb="13">
      <t>ニンチショウ</t>
    </rPh>
    <rPh sb="14" eb="16">
      <t>テイド</t>
    </rPh>
    <phoneticPr fontId="1"/>
  </si>
  <si>
    <t>問17Q4 看取りの対象としての認識</t>
    <rPh sb="6" eb="8">
      <t>ミト</t>
    </rPh>
    <rPh sb="10" eb="12">
      <t>タイショウ</t>
    </rPh>
    <rPh sb="16" eb="18">
      <t>ニンシキ</t>
    </rPh>
    <phoneticPr fontId="1"/>
  </si>
  <si>
    <t>看取りと認識されていた</t>
    <rPh sb="0" eb="2">
      <t>ミト</t>
    </rPh>
    <rPh sb="4" eb="6">
      <t>ニンシキ</t>
    </rPh>
    <phoneticPr fontId="1"/>
  </si>
  <si>
    <t>看取りと認識されていなかった</t>
    <rPh sb="0" eb="2">
      <t>ミト</t>
    </rPh>
    <rPh sb="4" eb="6">
      <t>ニンシキ</t>
    </rPh>
    <phoneticPr fontId="1"/>
  </si>
  <si>
    <t>問17Q5① 搬送された曜日</t>
    <rPh sb="7" eb="9">
      <t>ハンソウ</t>
    </rPh>
    <rPh sb="12" eb="14">
      <t>ヨウビ</t>
    </rPh>
    <phoneticPr fontId="1"/>
  </si>
  <si>
    <t>平日</t>
    <rPh sb="0" eb="2">
      <t>ヘイジツ</t>
    </rPh>
    <phoneticPr fontId="1"/>
  </si>
  <si>
    <t>土</t>
    <rPh sb="0" eb="1">
      <t>ド</t>
    </rPh>
    <phoneticPr fontId="1"/>
  </si>
  <si>
    <t>日祝日</t>
    <rPh sb="0" eb="1">
      <t>ニチ</t>
    </rPh>
    <rPh sb="1" eb="3">
      <t>シュクジツ</t>
    </rPh>
    <phoneticPr fontId="1"/>
  </si>
  <si>
    <t>問17Q5② 搬送された時間帯</t>
    <rPh sb="7" eb="9">
      <t>ハンソウ</t>
    </rPh>
    <rPh sb="12" eb="15">
      <t>ジカンタイ</t>
    </rPh>
    <phoneticPr fontId="1"/>
  </si>
  <si>
    <t>早朝（６～８時）</t>
    <rPh sb="0" eb="2">
      <t>ソウチョウ</t>
    </rPh>
    <rPh sb="6" eb="7">
      <t>トキ</t>
    </rPh>
    <phoneticPr fontId="1"/>
  </si>
  <si>
    <t>日中（８～18時）</t>
    <rPh sb="0" eb="2">
      <t>ニッチュウ</t>
    </rPh>
    <rPh sb="7" eb="8">
      <t>トキ</t>
    </rPh>
    <phoneticPr fontId="1"/>
  </si>
  <si>
    <t>夜間（18～22時）</t>
    <rPh sb="0" eb="2">
      <t>ヤカン</t>
    </rPh>
    <rPh sb="8" eb="9">
      <t>トキ</t>
    </rPh>
    <phoneticPr fontId="1"/>
  </si>
  <si>
    <t>深夜（22～翌６時）</t>
    <rPh sb="0" eb="2">
      <t>シンヤ</t>
    </rPh>
    <rPh sb="6" eb="7">
      <t>ヨク</t>
    </rPh>
    <rPh sb="8" eb="9">
      <t>トキ</t>
    </rPh>
    <phoneticPr fontId="1"/>
  </si>
  <si>
    <t>問17Q6 搬送方法</t>
    <rPh sb="6" eb="8">
      <t>ハンソウ</t>
    </rPh>
    <rPh sb="8" eb="10">
      <t>ホウホウ</t>
    </rPh>
    <phoneticPr fontId="1"/>
  </si>
  <si>
    <t>119番への救急要請</t>
    <rPh sb="3" eb="4">
      <t>バン</t>
    </rPh>
    <rPh sb="6" eb="8">
      <t>キュウキュウ</t>
    </rPh>
    <rPh sb="8" eb="10">
      <t>ヨウセイ</t>
    </rPh>
    <phoneticPr fontId="1"/>
  </si>
  <si>
    <t>特定の病院への救急要請（病院救急）</t>
    <rPh sb="0" eb="2">
      <t>トクテイ</t>
    </rPh>
    <rPh sb="3" eb="5">
      <t>ヒヨ</t>
    </rPh>
    <rPh sb="7" eb="9">
      <t>キュウキュウ</t>
    </rPh>
    <rPh sb="9" eb="11">
      <t>ヨウセイ</t>
    </rPh>
    <rPh sb="12" eb="14">
      <t>ヒヨ</t>
    </rPh>
    <rPh sb="14" eb="16">
      <t>キュウキュウ</t>
    </rPh>
    <phoneticPr fontId="1"/>
  </si>
  <si>
    <t>問17Q7 搬送先の決め方</t>
    <rPh sb="6" eb="9">
      <t>ハンソウサキ</t>
    </rPh>
    <rPh sb="10" eb="11">
      <t>キ</t>
    </rPh>
    <rPh sb="12" eb="13">
      <t>カタ</t>
    </rPh>
    <phoneticPr fontId="1"/>
  </si>
  <si>
    <t>救急隊が探した</t>
    <rPh sb="0" eb="3">
      <t>キュウキュウタイ</t>
    </rPh>
    <rPh sb="4" eb="5">
      <t>サガ</t>
    </rPh>
    <phoneticPr fontId="1"/>
  </si>
  <si>
    <t>事前に決めていないが、施設職員が探した</t>
    <rPh sb="0" eb="2">
      <t>ジゼン</t>
    </rPh>
    <rPh sb="3" eb="4">
      <t>キ</t>
    </rPh>
    <rPh sb="11" eb="13">
      <t>シセツ</t>
    </rPh>
    <rPh sb="13" eb="15">
      <t>ショクイン</t>
    </rPh>
    <rPh sb="16" eb="17">
      <t>サガ</t>
    </rPh>
    <phoneticPr fontId="1"/>
  </si>
  <si>
    <t>問17Q8 搬送の原因となった症状・出来事</t>
    <phoneticPr fontId="1"/>
  </si>
  <si>
    <t>誤嚥性肺炎</t>
    <rPh sb="0" eb="5">
      <t>ゴエンセイハイエン</t>
    </rPh>
    <phoneticPr fontId="1"/>
  </si>
  <si>
    <t>その他感染症</t>
    <rPh sb="2" eb="3">
      <t>タ</t>
    </rPh>
    <rPh sb="3" eb="6">
      <t>カンセンショウ</t>
    </rPh>
    <phoneticPr fontId="1"/>
  </si>
  <si>
    <t>持病の悪化（脳血管疾患）</t>
    <rPh sb="0" eb="2">
      <t>ジビョウ</t>
    </rPh>
    <rPh sb="3" eb="5">
      <t>アッカ</t>
    </rPh>
    <rPh sb="6" eb="9">
      <t>ノウケッカン</t>
    </rPh>
    <rPh sb="9" eb="11">
      <t>シッカン</t>
    </rPh>
    <phoneticPr fontId="1"/>
  </si>
  <si>
    <t>持病の悪化（心疾患）</t>
    <rPh sb="0" eb="2">
      <t>ジビョウ</t>
    </rPh>
    <rPh sb="3" eb="5">
      <t>アッカ</t>
    </rPh>
    <rPh sb="6" eb="9">
      <t>シンシッカン</t>
    </rPh>
    <phoneticPr fontId="1"/>
  </si>
  <si>
    <t>持病の悪化（それ以外）</t>
    <rPh sb="0" eb="2">
      <t>ジビョウ</t>
    </rPh>
    <rPh sb="3" eb="5">
      <t>アッカ</t>
    </rPh>
    <rPh sb="8" eb="10">
      <t>イガイ</t>
    </rPh>
    <phoneticPr fontId="1"/>
  </si>
  <si>
    <t>脱水</t>
    <rPh sb="0" eb="2">
      <t>ダッスイ</t>
    </rPh>
    <phoneticPr fontId="1"/>
  </si>
  <si>
    <t>骨折等のケガ</t>
    <rPh sb="0" eb="2">
      <t>コッセツ</t>
    </rPh>
    <rPh sb="2" eb="3">
      <t>トウ</t>
    </rPh>
    <phoneticPr fontId="1"/>
  </si>
  <si>
    <t>不慮の事故（誤飲・窒息）</t>
    <rPh sb="0" eb="2">
      <t>フリョ</t>
    </rPh>
    <rPh sb="3" eb="5">
      <t>ジコ</t>
    </rPh>
    <rPh sb="6" eb="8">
      <t>ゴイン</t>
    </rPh>
    <rPh sb="9" eb="11">
      <t>チッソク</t>
    </rPh>
    <phoneticPr fontId="1"/>
  </si>
  <si>
    <t>不慮の事故（溺水）</t>
    <rPh sb="0" eb="2">
      <t>フリョ</t>
    </rPh>
    <rPh sb="3" eb="5">
      <t>ジコ</t>
    </rPh>
    <rPh sb="6" eb="8">
      <t>デキスイ</t>
    </rPh>
    <phoneticPr fontId="1"/>
  </si>
  <si>
    <t>不慮の事故（それ以外）</t>
    <rPh sb="0" eb="2">
      <t>フリョ</t>
    </rPh>
    <rPh sb="3" eb="5">
      <t>ジコ</t>
    </rPh>
    <rPh sb="8" eb="10">
      <t>イガイ</t>
    </rPh>
    <phoneticPr fontId="1"/>
  </si>
  <si>
    <t>問17Q9 搬送時の緊急度</t>
    <rPh sb="6" eb="8">
      <t>ハンソウ</t>
    </rPh>
    <rPh sb="8" eb="9">
      <t>ジ</t>
    </rPh>
    <rPh sb="10" eb="13">
      <t>キンキュウド</t>
    </rPh>
    <phoneticPr fontId="1"/>
  </si>
  <si>
    <t>低：緊急度は低い（念のため受診）</t>
    <rPh sb="0" eb="1">
      <t>ヒク</t>
    </rPh>
    <rPh sb="2" eb="5">
      <t>キンキュウド</t>
    </rPh>
    <rPh sb="6" eb="7">
      <t>ヒク</t>
    </rPh>
    <rPh sb="9" eb="10">
      <t>ネン</t>
    </rPh>
    <rPh sb="13" eb="15">
      <t>ジュシン</t>
    </rPh>
    <phoneticPr fontId="1"/>
  </si>
  <si>
    <t>問17Q10 搬送を行うまでに連絡した先（複数回答）</t>
    <phoneticPr fontId="1"/>
  </si>
  <si>
    <t>協力医療機関</t>
    <rPh sb="0" eb="2">
      <t>キョウリョク</t>
    </rPh>
    <rPh sb="2" eb="4">
      <t>イリョウ</t>
    </rPh>
    <rPh sb="4" eb="6">
      <t>キカン</t>
    </rPh>
    <phoneticPr fontId="1"/>
  </si>
  <si>
    <t>その他医師・医療機関</t>
    <rPh sb="2" eb="3">
      <t>タ</t>
    </rPh>
    <rPh sb="3" eb="5">
      <t>イシ</t>
    </rPh>
    <rPh sb="6" eb="8">
      <t>イリョウ</t>
    </rPh>
    <rPh sb="8" eb="10">
      <t>キカン</t>
    </rPh>
    <phoneticPr fontId="1"/>
  </si>
  <si>
    <t>看護職</t>
    <rPh sb="0" eb="3">
      <t>カンゴショク</t>
    </rPh>
    <phoneticPr fontId="1"/>
  </si>
  <si>
    <t>施設長</t>
    <rPh sb="0" eb="3">
      <t>シセツチョウ</t>
    </rPh>
    <phoneticPr fontId="1"/>
  </si>
  <si>
    <t>家族</t>
    <rPh sb="0" eb="2">
      <t>カゾク</t>
    </rPh>
    <phoneticPr fontId="1"/>
  </si>
  <si>
    <t>問17Q12 搬送の要否を判断した理由（複数回答）</t>
    <phoneticPr fontId="1"/>
  </si>
  <si>
    <t>検査や高度な治療が必要</t>
    <rPh sb="0" eb="2">
      <t>ケンサ</t>
    </rPh>
    <rPh sb="3" eb="5">
      <t>コウド</t>
    </rPh>
    <rPh sb="6" eb="8">
      <t>チリョウ</t>
    </rPh>
    <rPh sb="9" eb="11">
      <t>ヒツヨウ</t>
    </rPh>
    <phoneticPr fontId="1"/>
  </si>
  <si>
    <t>本人の搬送意向</t>
    <rPh sb="0" eb="2">
      <t>ホンニン</t>
    </rPh>
    <rPh sb="3" eb="5">
      <t>ハンソウ</t>
    </rPh>
    <rPh sb="5" eb="7">
      <t>イコウ</t>
    </rPh>
    <phoneticPr fontId="1"/>
  </si>
  <si>
    <t>家族との事前相談</t>
    <rPh sb="0" eb="2">
      <t>カゾク</t>
    </rPh>
    <rPh sb="4" eb="6">
      <t>ジゼン</t>
    </rPh>
    <rPh sb="6" eb="8">
      <t>ソウダン</t>
    </rPh>
    <phoneticPr fontId="1"/>
  </si>
  <si>
    <t>家族からのクレーム回避</t>
    <rPh sb="0" eb="2">
      <t>カゾク</t>
    </rPh>
    <rPh sb="9" eb="11">
      <t>カイヒ</t>
    </rPh>
    <phoneticPr fontId="1"/>
  </si>
  <si>
    <t>看取りの対象外</t>
    <rPh sb="0" eb="2">
      <t>ミト</t>
    </rPh>
    <rPh sb="4" eb="7">
      <t>タイショウガイ</t>
    </rPh>
    <phoneticPr fontId="1"/>
  </si>
  <si>
    <t>夜間・休日体制の不安</t>
    <rPh sb="0" eb="2">
      <t>ヤカン</t>
    </rPh>
    <rPh sb="3" eb="5">
      <t>キュウジツ</t>
    </rPh>
    <rPh sb="5" eb="7">
      <t>タイセイ</t>
    </rPh>
    <rPh sb="8" eb="10">
      <t>フアン</t>
    </rPh>
    <phoneticPr fontId="1"/>
  </si>
  <si>
    <t>曜日や時間帯などにより、外来受診が困難</t>
    <rPh sb="0" eb="2">
      <t>ヨウビ</t>
    </rPh>
    <rPh sb="3" eb="6">
      <t>ジカンタイ</t>
    </rPh>
    <rPh sb="12" eb="14">
      <t>ガイライ</t>
    </rPh>
    <rPh sb="14" eb="16">
      <t>ジュシン</t>
    </rPh>
    <rPh sb="17" eb="19">
      <t>コンナン</t>
    </rPh>
    <phoneticPr fontId="1"/>
  </si>
  <si>
    <t>問17Q11 搬送の実施を判断した人</t>
    <rPh sb="7" eb="9">
      <t>ハンソウ</t>
    </rPh>
    <rPh sb="10" eb="12">
      <t>ジッシ</t>
    </rPh>
    <rPh sb="13" eb="15">
      <t>ハンダン</t>
    </rPh>
    <rPh sb="17" eb="18">
      <t>ヒト</t>
    </rPh>
    <phoneticPr fontId="1"/>
  </si>
  <si>
    <t>主治医</t>
    <rPh sb="0" eb="3">
      <t>シュジイ</t>
    </rPh>
    <phoneticPr fontId="1"/>
  </si>
  <si>
    <t>看護職が勤務時間外</t>
    <rPh sb="0" eb="3">
      <t>カンゴショク</t>
    </rPh>
    <rPh sb="4" eb="6">
      <t>キンム</t>
    </rPh>
    <rPh sb="6" eb="9">
      <t>ジカンガイ</t>
    </rPh>
    <phoneticPr fontId="1"/>
  </si>
  <si>
    <t>主治医や看護職に連絡がつかない</t>
    <rPh sb="0" eb="4">
      <t>シュジイ</t>
    </rPh>
    <rPh sb="4" eb="7">
      <t>カンゴショク</t>
    </rPh>
    <rPh sb="8" eb="10">
      <t>レンラク</t>
    </rPh>
    <phoneticPr fontId="1"/>
  </si>
  <si>
    <t>問17Q13 搬送時の付き添い</t>
    <rPh sb="7" eb="9">
      <t>ハンソウ</t>
    </rPh>
    <rPh sb="9" eb="10">
      <t>ジ</t>
    </rPh>
    <rPh sb="11" eb="12">
      <t>ツ</t>
    </rPh>
    <rPh sb="13" eb="14">
      <t>ソ</t>
    </rPh>
    <phoneticPr fontId="1"/>
  </si>
  <si>
    <t>看護職が同乗し、診断がつくまで付き添い</t>
    <rPh sb="0" eb="3">
      <t>カンゴショク</t>
    </rPh>
    <rPh sb="4" eb="6">
      <t>ドウジョウ</t>
    </rPh>
    <rPh sb="8" eb="10">
      <t>シンダン</t>
    </rPh>
    <rPh sb="15" eb="16">
      <t>ツ</t>
    </rPh>
    <rPh sb="17" eb="18">
      <t>ソ</t>
    </rPh>
    <phoneticPr fontId="1"/>
  </si>
  <si>
    <t>看護職が同乗し、ご家族が到着後に引き継ぎ</t>
    <rPh sb="0" eb="3">
      <t>カンゴショク</t>
    </rPh>
    <rPh sb="4" eb="6">
      <t>ドウジョウ</t>
    </rPh>
    <rPh sb="9" eb="11">
      <t>カゾク</t>
    </rPh>
    <rPh sb="12" eb="14">
      <t>トウチャク</t>
    </rPh>
    <rPh sb="14" eb="15">
      <t>ノチ</t>
    </rPh>
    <rPh sb="16" eb="17">
      <t>ヒ</t>
    </rPh>
    <rPh sb="18" eb="19">
      <t>ツ</t>
    </rPh>
    <phoneticPr fontId="1"/>
  </si>
  <si>
    <t>介護職が同乗し、診断がつくまで付き添い</t>
    <rPh sb="0" eb="3">
      <t>カイゴショク</t>
    </rPh>
    <rPh sb="4" eb="6">
      <t>ドウジョウ</t>
    </rPh>
    <rPh sb="8" eb="10">
      <t>シンダン</t>
    </rPh>
    <rPh sb="15" eb="16">
      <t>ツ</t>
    </rPh>
    <rPh sb="17" eb="18">
      <t>ソ</t>
    </rPh>
    <phoneticPr fontId="1"/>
  </si>
  <si>
    <t>同乗時点からご家族が対応</t>
    <rPh sb="0" eb="2">
      <t>ドウジョウ</t>
    </rPh>
    <rPh sb="2" eb="4">
      <t>ジテン</t>
    </rPh>
    <rPh sb="7" eb="9">
      <t>カゾク</t>
    </rPh>
    <rPh sb="10" eb="12">
      <t>タイオウ</t>
    </rPh>
    <phoneticPr fontId="1"/>
  </si>
  <si>
    <t>介護職が同乗し、ご家族が到着後に引き継ぎ</t>
    <rPh sb="0" eb="3">
      <t>カイゴショク</t>
    </rPh>
    <rPh sb="4" eb="6">
      <t>ドウジョウ</t>
    </rPh>
    <rPh sb="9" eb="11">
      <t>カゾク</t>
    </rPh>
    <rPh sb="12" eb="14">
      <t>トウチャク</t>
    </rPh>
    <rPh sb="14" eb="15">
      <t>ノチ</t>
    </rPh>
    <rPh sb="16" eb="17">
      <t>ヒ</t>
    </rPh>
    <rPh sb="18" eb="19">
      <t>ツ</t>
    </rPh>
    <phoneticPr fontId="1"/>
  </si>
  <si>
    <t>問17Q14 搬送後の状況（現在の居場所）</t>
    <phoneticPr fontId="1"/>
  </si>
  <si>
    <t>入院中（一般病棟）</t>
    <rPh sb="0" eb="2">
      <t>ニュウイン</t>
    </rPh>
    <rPh sb="2" eb="3">
      <t>ナカ</t>
    </rPh>
    <rPh sb="4" eb="6">
      <t>イッパン</t>
    </rPh>
    <rPh sb="6" eb="8">
      <t>ビョウトウ</t>
    </rPh>
    <phoneticPr fontId="1"/>
  </si>
  <si>
    <t>入院中（ICU）</t>
    <rPh sb="0" eb="2">
      <t>ニュウイン</t>
    </rPh>
    <rPh sb="2" eb="3">
      <t>ナカ</t>
    </rPh>
    <phoneticPr fontId="1"/>
  </si>
  <si>
    <t>入院中（不明）</t>
    <rPh sb="0" eb="2">
      <t>ニュウイン</t>
    </rPh>
    <rPh sb="2" eb="3">
      <t>ナカ</t>
    </rPh>
    <rPh sb="4" eb="6">
      <t>フメイ</t>
    </rPh>
    <phoneticPr fontId="1"/>
  </si>
  <si>
    <t>死亡</t>
    <rPh sb="0" eb="2">
      <t>シボウ</t>
    </rPh>
    <phoneticPr fontId="1"/>
  </si>
  <si>
    <t>搬送先とは別の医療機関・介護保険施設に移った</t>
    <rPh sb="0" eb="3">
      <t>ハンソウサキ</t>
    </rPh>
    <rPh sb="5" eb="6">
      <t>ベツ</t>
    </rPh>
    <rPh sb="7" eb="9">
      <t>イリョウ</t>
    </rPh>
    <rPh sb="9" eb="11">
      <t>キカン</t>
    </rPh>
    <rPh sb="12" eb="14">
      <t>カイゴ</t>
    </rPh>
    <rPh sb="14" eb="16">
      <t>ホケン</t>
    </rPh>
    <rPh sb="16" eb="18">
      <t>シセツ</t>
    </rPh>
    <rPh sb="19" eb="20">
      <t>ウツ</t>
    </rPh>
    <phoneticPr fontId="1"/>
  </si>
  <si>
    <t>【問17Q14で「帰所」または「死亡」と回答した方のみ】</t>
    <phoneticPr fontId="1"/>
  </si>
  <si>
    <t>問17SQ14-1 医療機関に滞在した期間</t>
    <rPh sb="10" eb="12">
      <t>イリョウ</t>
    </rPh>
    <rPh sb="12" eb="14">
      <t>キカン</t>
    </rPh>
    <rPh sb="15" eb="17">
      <t>タイザイ</t>
    </rPh>
    <rPh sb="19" eb="21">
      <t>キカン</t>
    </rPh>
    <phoneticPr fontId="1"/>
  </si>
  <si>
    <t>搬送日から１～２日</t>
    <rPh sb="0" eb="2">
      <t>ハンソウ</t>
    </rPh>
    <rPh sb="2" eb="3">
      <t>ニチ</t>
    </rPh>
    <rPh sb="8" eb="9">
      <t>ニチ</t>
    </rPh>
    <phoneticPr fontId="1"/>
  </si>
  <si>
    <t>搬送日から３日以上</t>
    <rPh sb="0" eb="2">
      <t>ハンソウ</t>
    </rPh>
    <rPh sb="2" eb="3">
      <t>ニチ</t>
    </rPh>
    <rPh sb="6" eb="7">
      <t>ニチ</t>
    </rPh>
    <rPh sb="7" eb="9">
      <t>イジョウ</t>
    </rPh>
    <phoneticPr fontId="1"/>
  </si>
  <si>
    <t>なし（当日の帰宅あるいは死亡）</t>
    <rPh sb="3" eb="5">
      <t>トウジツ</t>
    </rPh>
    <rPh sb="6" eb="8">
      <t>キタク</t>
    </rPh>
    <rPh sb="12" eb="14">
      <t>シボウ</t>
    </rPh>
    <phoneticPr fontId="1"/>
  </si>
  <si>
    <t>問18　死亡退去に関する詳細</t>
    <rPh sb="4" eb="6">
      <t>シボウ</t>
    </rPh>
    <rPh sb="6" eb="8">
      <t>タイキョ</t>
    </rPh>
    <rPh sb="9" eb="10">
      <t>カン</t>
    </rPh>
    <rPh sb="12" eb="14">
      <t>ショウサイ</t>
    </rPh>
    <phoneticPr fontId="1"/>
  </si>
  <si>
    <t>問18Q2 年齢</t>
    <rPh sb="6" eb="8">
      <t>ネンレイ</t>
    </rPh>
    <phoneticPr fontId="1"/>
  </si>
  <si>
    <t>問18Q3 死亡時の要介護度</t>
    <rPh sb="6" eb="9">
      <t>シボウジ</t>
    </rPh>
    <rPh sb="10" eb="13">
      <t>ヨウカイゴ</t>
    </rPh>
    <rPh sb="13" eb="14">
      <t>ド</t>
    </rPh>
    <phoneticPr fontId="1"/>
  </si>
  <si>
    <t>問18Q4 死因（疾患）</t>
    <rPh sb="6" eb="8">
      <t>シイン</t>
    </rPh>
    <rPh sb="9" eb="11">
      <t>シッカン</t>
    </rPh>
    <phoneticPr fontId="1"/>
  </si>
  <si>
    <t>がん</t>
  </si>
  <si>
    <t>問18Q5 死亡場所</t>
    <rPh sb="6" eb="8">
      <t>シボウ</t>
    </rPh>
    <rPh sb="8" eb="10">
      <t>バショ</t>
    </rPh>
    <phoneticPr fontId="1"/>
  </si>
  <si>
    <t>入院先医療機関（その他）</t>
    <rPh sb="0" eb="3">
      <t>ニュウインサキ</t>
    </rPh>
    <rPh sb="3" eb="5">
      <t>イリョウ</t>
    </rPh>
    <rPh sb="5" eb="7">
      <t>キカン</t>
    </rPh>
    <rPh sb="10" eb="11">
      <t>タ</t>
    </rPh>
    <phoneticPr fontId="1"/>
  </si>
  <si>
    <t>一時介護室・健康管理室</t>
    <rPh sb="0" eb="2">
      <t>イチジ</t>
    </rPh>
    <rPh sb="2" eb="5">
      <t>カイゴシツ</t>
    </rPh>
    <rPh sb="6" eb="8">
      <t>ケンコウ</t>
    </rPh>
    <rPh sb="8" eb="11">
      <t>カンリシツ</t>
    </rPh>
    <phoneticPr fontId="1"/>
  </si>
  <si>
    <t>問18Q6 看取り対象としての認識</t>
    <rPh sb="6" eb="8">
      <t>ミト</t>
    </rPh>
    <rPh sb="9" eb="11">
      <t>タイショウ</t>
    </rPh>
    <rPh sb="15" eb="17">
      <t>ニンシキ</t>
    </rPh>
    <phoneticPr fontId="1"/>
  </si>
  <si>
    <t>看取りなしと認識</t>
    <rPh sb="0" eb="2">
      <t>ミト</t>
    </rPh>
    <rPh sb="6" eb="8">
      <t>ニンシキ</t>
    </rPh>
    <phoneticPr fontId="1"/>
  </si>
  <si>
    <t>看取りありと認識（加算あり）</t>
    <rPh sb="0" eb="2">
      <t>ミト</t>
    </rPh>
    <rPh sb="6" eb="8">
      <t>ニンシキ</t>
    </rPh>
    <rPh sb="9" eb="11">
      <t>カサン</t>
    </rPh>
    <phoneticPr fontId="1"/>
  </si>
  <si>
    <t>看取りありと認識（加算なし）</t>
    <rPh sb="0" eb="2">
      <t>ミト</t>
    </rPh>
    <rPh sb="6" eb="8">
      <t>ニンシキ</t>
    </rPh>
    <rPh sb="9" eb="11">
      <t>カサン</t>
    </rPh>
    <phoneticPr fontId="1"/>
  </si>
  <si>
    <t>【以下SQ6-6まで、問18Q6で「看取りあり」と回答された方のみ】</t>
    <rPh sb="1" eb="3">
      <t>イカ</t>
    </rPh>
    <rPh sb="11" eb="12">
      <t>トイ</t>
    </rPh>
    <rPh sb="18" eb="20">
      <t>ミト</t>
    </rPh>
    <rPh sb="25" eb="27">
      <t>カイトウ</t>
    </rPh>
    <rPh sb="30" eb="31">
      <t>カタ</t>
    </rPh>
    <phoneticPr fontId="1"/>
  </si>
  <si>
    <t>問18SQ6-1 看取りと判断された時期（死亡日から遡って）</t>
    <rPh sb="9" eb="11">
      <t>ミト</t>
    </rPh>
    <rPh sb="13" eb="15">
      <t>ハンダン</t>
    </rPh>
    <rPh sb="18" eb="20">
      <t>ジキ</t>
    </rPh>
    <rPh sb="21" eb="24">
      <t>シボウビ</t>
    </rPh>
    <rPh sb="26" eb="27">
      <t>サカノボ</t>
    </rPh>
    <phoneticPr fontId="1"/>
  </si>
  <si>
    <t>２週間未満</t>
    <rPh sb="1" eb="3">
      <t>シュウカン</t>
    </rPh>
    <rPh sb="3" eb="5">
      <t>ミマン</t>
    </rPh>
    <phoneticPr fontId="1"/>
  </si>
  <si>
    <t>２～４週間未満</t>
    <rPh sb="3" eb="5">
      <t>シュウカン</t>
    </rPh>
    <rPh sb="5" eb="7">
      <t>ミマン</t>
    </rPh>
    <phoneticPr fontId="1"/>
  </si>
  <si>
    <t>４～６週間未満</t>
    <rPh sb="3" eb="5">
      <t>シュウカン</t>
    </rPh>
    <rPh sb="5" eb="7">
      <t>ミマン</t>
    </rPh>
    <phoneticPr fontId="1"/>
  </si>
  <si>
    <t>６～８週間未満</t>
    <rPh sb="3" eb="5">
      <t>シュウカン</t>
    </rPh>
    <rPh sb="5" eb="7">
      <t>ミマン</t>
    </rPh>
    <phoneticPr fontId="1"/>
  </si>
  <si>
    <t>８～10週間未満</t>
    <rPh sb="4" eb="6">
      <t>シュウカン</t>
    </rPh>
    <rPh sb="6" eb="8">
      <t>ミマン</t>
    </rPh>
    <phoneticPr fontId="1"/>
  </si>
  <si>
    <t>10～12週間未満</t>
    <rPh sb="5" eb="7">
      <t>シュウカン</t>
    </rPh>
    <rPh sb="7" eb="9">
      <t>ミマン</t>
    </rPh>
    <phoneticPr fontId="1"/>
  </si>
  <si>
    <t>12週間以上</t>
    <rPh sb="2" eb="4">
      <t>シュウカン</t>
    </rPh>
    <rPh sb="4" eb="6">
      <t>イジョウ</t>
    </rPh>
    <phoneticPr fontId="1"/>
  </si>
  <si>
    <t>問18SQ6-2① 看取りに関する本人の意思確認のタイミング（複数回答）</t>
    <rPh sb="10" eb="12">
      <t>ミト</t>
    </rPh>
    <rPh sb="14" eb="15">
      <t>カン</t>
    </rPh>
    <rPh sb="17" eb="19">
      <t>ホンニン</t>
    </rPh>
    <rPh sb="20" eb="22">
      <t>イシ</t>
    </rPh>
    <rPh sb="22" eb="24">
      <t>カクニン</t>
    </rPh>
    <rPh sb="31" eb="33">
      <t>フクスウ</t>
    </rPh>
    <rPh sb="33" eb="35">
      <t>カイトウ</t>
    </rPh>
    <phoneticPr fontId="1"/>
  </si>
  <si>
    <t>看取り期に入る以前</t>
    <rPh sb="0" eb="2">
      <t>ミト</t>
    </rPh>
    <rPh sb="3" eb="4">
      <t>キ</t>
    </rPh>
    <rPh sb="5" eb="6">
      <t>ハイ</t>
    </rPh>
    <rPh sb="7" eb="9">
      <t>イゼン</t>
    </rPh>
    <phoneticPr fontId="1"/>
  </si>
  <si>
    <t>看取り期と認定されてすぐ</t>
    <rPh sb="0" eb="2">
      <t>ミト</t>
    </rPh>
    <rPh sb="3" eb="4">
      <t>キ</t>
    </rPh>
    <rPh sb="5" eb="7">
      <t>ニンテイ</t>
    </rPh>
    <phoneticPr fontId="1"/>
  </si>
  <si>
    <t>看取り期と認定されてしばらく後</t>
    <rPh sb="0" eb="2">
      <t>ミト</t>
    </rPh>
    <rPh sb="3" eb="4">
      <t>キ</t>
    </rPh>
    <rPh sb="5" eb="7">
      <t>ニンテイ</t>
    </rPh>
    <rPh sb="14" eb="15">
      <t>ノチ</t>
    </rPh>
    <phoneticPr fontId="1"/>
  </si>
  <si>
    <t>その他タイミング</t>
    <rPh sb="2" eb="3">
      <t>タ</t>
    </rPh>
    <phoneticPr fontId="1"/>
  </si>
  <si>
    <t>意思は確認できなかった（推定も行っていない）</t>
    <rPh sb="0" eb="2">
      <t>イシ</t>
    </rPh>
    <rPh sb="3" eb="5">
      <t>カクニン</t>
    </rPh>
    <rPh sb="12" eb="14">
      <t>スイテイ</t>
    </rPh>
    <rPh sb="15" eb="16">
      <t>オコナ</t>
    </rPh>
    <phoneticPr fontId="1"/>
  </si>
  <si>
    <t>問18SQ6-2② 看取りに関する本人の意思確認のツール</t>
    <phoneticPr fontId="1"/>
  </si>
  <si>
    <t>ケアプランの中で</t>
    <rPh sb="6" eb="7">
      <t>ナカ</t>
    </rPh>
    <phoneticPr fontId="1"/>
  </si>
  <si>
    <t>ACP・リビングウィル等ケアプランとは別の方法・ツールで</t>
    <rPh sb="11" eb="12">
      <t>トウ</t>
    </rPh>
    <rPh sb="19" eb="20">
      <t>ベツ</t>
    </rPh>
    <rPh sb="21" eb="23">
      <t>ホウホウ</t>
    </rPh>
    <phoneticPr fontId="1"/>
  </si>
  <si>
    <t>特にツールは使っていない</t>
    <rPh sb="0" eb="1">
      <t>トク</t>
    </rPh>
    <rPh sb="6" eb="7">
      <t>ツカ</t>
    </rPh>
    <phoneticPr fontId="1"/>
  </si>
  <si>
    <t>問18SQ6-3 看取りに関して家族の意見により方針変更を行った項目（複数回答）</t>
    <phoneticPr fontId="1"/>
  </si>
  <si>
    <t>逝去する場所</t>
    <rPh sb="0" eb="2">
      <t>セイキョ</t>
    </rPh>
    <rPh sb="4" eb="6">
      <t>バショ</t>
    </rPh>
    <phoneticPr fontId="1"/>
  </si>
  <si>
    <t>延命治療の実施方針</t>
    <rPh sb="0" eb="2">
      <t>エンメイ</t>
    </rPh>
    <rPh sb="2" eb="4">
      <t>チリョウ</t>
    </rPh>
    <rPh sb="5" eb="7">
      <t>ジッシ</t>
    </rPh>
    <rPh sb="7" eb="9">
      <t>ホウシン</t>
    </rPh>
    <phoneticPr fontId="1"/>
  </si>
  <si>
    <t>実施する医療処置の内容（延命治療以外）</t>
    <rPh sb="0" eb="2">
      <t>ジッシ</t>
    </rPh>
    <rPh sb="4" eb="6">
      <t>イリョウ</t>
    </rPh>
    <rPh sb="6" eb="8">
      <t>ショチ</t>
    </rPh>
    <rPh sb="9" eb="11">
      <t>ナイヨウ</t>
    </rPh>
    <rPh sb="12" eb="14">
      <t>エンメイ</t>
    </rPh>
    <rPh sb="14" eb="16">
      <t>チリョウ</t>
    </rPh>
    <rPh sb="16" eb="18">
      <t>イガイ</t>
    </rPh>
    <phoneticPr fontId="1"/>
  </si>
  <si>
    <t>救急搬送に関する方針</t>
    <rPh sb="0" eb="2">
      <t>キュウキュウ</t>
    </rPh>
    <rPh sb="2" eb="4">
      <t>ハンソウ</t>
    </rPh>
    <rPh sb="5" eb="6">
      <t>カン</t>
    </rPh>
    <rPh sb="8" eb="10">
      <t>ホウシン</t>
    </rPh>
    <phoneticPr fontId="1"/>
  </si>
  <si>
    <t>その他の項目</t>
    <rPh sb="2" eb="3">
      <t>タ</t>
    </rPh>
    <rPh sb="4" eb="6">
      <t>コウモク</t>
    </rPh>
    <phoneticPr fontId="1"/>
  </si>
  <si>
    <t>方針転換は無かった</t>
    <rPh sb="0" eb="2">
      <t>ホウシン</t>
    </rPh>
    <rPh sb="2" eb="4">
      <t>テンカン</t>
    </rPh>
    <rPh sb="5" eb="6">
      <t>ナ</t>
    </rPh>
    <phoneticPr fontId="1"/>
  </si>
  <si>
    <t>問18SQ6-4① 看取りに関する本人の意思及びケアプランの目標・方針の情報共有範囲（複数回答）</t>
    <phoneticPr fontId="1"/>
  </si>
  <si>
    <t>介護職（リーダークラス）</t>
    <rPh sb="0" eb="3">
      <t>カイゴショク</t>
    </rPh>
    <phoneticPr fontId="1"/>
  </si>
  <si>
    <t>介護職（常勤スタッフ）</t>
    <rPh sb="0" eb="3">
      <t>カイゴショク</t>
    </rPh>
    <rPh sb="4" eb="6">
      <t>ジョウキン</t>
    </rPh>
    <phoneticPr fontId="1"/>
  </si>
  <si>
    <t>介護職（非常勤・登録ヘルパーを含む全員）</t>
    <rPh sb="0" eb="3">
      <t>カイゴショク</t>
    </rPh>
    <rPh sb="4" eb="7">
      <t>ヒジョウキン</t>
    </rPh>
    <rPh sb="8" eb="10">
      <t>トウロク</t>
    </rPh>
    <rPh sb="15" eb="16">
      <t>フク</t>
    </rPh>
    <rPh sb="17" eb="19">
      <t>ゼンイン</t>
    </rPh>
    <phoneticPr fontId="1"/>
  </si>
  <si>
    <t>家族（キーパーソン）</t>
    <rPh sb="0" eb="2">
      <t>カゾク</t>
    </rPh>
    <phoneticPr fontId="1"/>
  </si>
  <si>
    <t>家族（主な家族全員）</t>
    <rPh sb="0" eb="2">
      <t>カゾク</t>
    </rPh>
    <rPh sb="3" eb="4">
      <t>オモ</t>
    </rPh>
    <rPh sb="5" eb="7">
      <t>カゾク</t>
    </rPh>
    <rPh sb="7" eb="9">
      <t>ゼンイン</t>
    </rPh>
    <phoneticPr fontId="1"/>
  </si>
  <si>
    <t>協力医療機関の医師</t>
    <rPh sb="0" eb="2">
      <t>キョウリョク</t>
    </rPh>
    <rPh sb="2" eb="4">
      <t>イリョウ</t>
    </rPh>
    <rPh sb="4" eb="6">
      <t>キカン</t>
    </rPh>
    <rPh sb="7" eb="9">
      <t>イシ</t>
    </rPh>
    <phoneticPr fontId="1"/>
  </si>
  <si>
    <t>問18SQ6-4② 看取りに関する観察事項の情報共有範囲（複数回答）</t>
    <phoneticPr fontId="1"/>
  </si>
  <si>
    <t>問18SQ6-4③ 看取りに関して行うべき行為の情報共有範囲（複数回答）</t>
    <phoneticPr fontId="1"/>
  </si>
  <si>
    <t>問18SQ6-4④ 看取りに関する急変時の初期対応の内容（レスキューオーダー）の情報共有範囲（複数回答）</t>
    <phoneticPr fontId="1"/>
  </si>
  <si>
    <t>問18SQ6-5 亡くなる前２週間に見られた苦痛の伴う症状（複数回答）</t>
    <phoneticPr fontId="1"/>
  </si>
  <si>
    <t>痛み</t>
    <rPh sb="0" eb="1">
      <t>イタ</t>
    </rPh>
    <phoneticPr fontId="1"/>
  </si>
  <si>
    <t>息切れ</t>
    <rPh sb="0" eb="2">
      <t>イキギ</t>
    </rPh>
    <phoneticPr fontId="1"/>
  </si>
  <si>
    <t>痰が絡む呼吸</t>
    <rPh sb="0" eb="1">
      <t>タン</t>
    </rPh>
    <rPh sb="2" eb="3">
      <t>カラ</t>
    </rPh>
    <rPh sb="4" eb="6">
      <t>コキュウ</t>
    </rPh>
    <phoneticPr fontId="1"/>
  </si>
  <si>
    <t>むくみ</t>
  </si>
  <si>
    <t>便秘</t>
    <rPh sb="0" eb="2">
      <t>ベンピ</t>
    </rPh>
    <phoneticPr fontId="1"/>
  </si>
  <si>
    <t>褥瘡</t>
    <rPh sb="0" eb="2">
      <t>ジョクソウ</t>
    </rPh>
    <phoneticPr fontId="1"/>
  </si>
  <si>
    <t>拘縮</t>
    <rPh sb="0" eb="2">
      <t>コウシュク</t>
    </rPh>
    <phoneticPr fontId="1"/>
  </si>
  <si>
    <t>口腔内乾燥</t>
    <rPh sb="0" eb="3">
      <t>コウクウナイ</t>
    </rPh>
    <rPh sb="3" eb="5">
      <t>カンソウ</t>
    </rPh>
    <phoneticPr fontId="1"/>
  </si>
  <si>
    <t>食事中のむせ</t>
    <rPh sb="0" eb="2">
      <t>ショクジ</t>
    </rPh>
    <rPh sb="2" eb="3">
      <t>ナカ</t>
    </rPh>
    <phoneticPr fontId="1"/>
  </si>
  <si>
    <t>食事の経口摂取不可能</t>
    <rPh sb="0" eb="2">
      <t>ショクジ</t>
    </rPh>
    <rPh sb="3" eb="5">
      <t>ケイコウ</t>
    </rPh>
    <rPh sb="5" eb="7">
      <t>セッシュ</t>
    </rPh>
    <rPh sb="7" eb="10">
      <t>フカノウ</t>
    </rPh>
    <phoneticPr fontId="1"/>
  </si>
  <si>
    <t>上記のいずれもない</t>
    <rPh sb="0" eb="2">
      <t>ジョウキ</t>
    </rPh>
    <phoneticPr fontId="1"/>
  </si>
  <si>
    <t>問18SQ6-6 亡くなる前２週間の本人の状態（複数回答）</t>
    <phoneticPr fontId="1"/>
  </si>
  <si>
    <t>不安がある</t>
    <rPh sb="0" eb="2">
      <t>フアン</t>
    </rPh>
    <phoneticPr fontId="1"/>
  </si>
  <si>
    <t>希望・意思が表明できない</t>
    <rPh sb="0" eb="2">
      <t>キボウ</t>
    </rPh>
    <rPh sb="3" eb="5">
      <t>イシ</t>
    </rPh>
    <rPh sb="6" eb="8">
      <t>ヒョウメイ</t>
    </rPh>
    <phoneticPr fontId="1"/>
  </si>
  <si>
    <t>望んでいる生活行為ができない</t>
    <rPh sb="0" eb="1">
      <t>ノゾ</t>
    </rPh>
    <rPh sb="5" eb="7">
      <t>セイカツ</t>
    </rPh>
    <rPh sb="7" eb="9">
      <t>コウイ</t>
    </rPh>
    <phoneticPr fontId="1"/>
  </si>
  <si>
    <t>食事制限がある</t>
    <rPh sb="0" eb="2">
      <t>ショクジ</t>
    </rPh>
    <rPh sb="2" eb="4">
      <t>セイゲン</t>
    </rPh>
    <phoneticPr fontId="1"/>
  </si>
  <si>
    <t>面会等の制限がある</t>
    <rPh sb="0" eb="2">
      <t>メンカイ</t>
    </rPh>
    <rPh sb="2" eb="3">
      <t>トウ</t>
    </rPh>
    <rPh sb="4" eb="6">
      <t>セイゲン</t>
    </rPh>
    <phoneticPr fontId="1"/>
  </si>
  <si>
    <t>外出等の制限がある</t>
    <rPh sb="0" eb="2">
      <t>ガイシュツ</t>
    </rPh>
    <rPh sb="2" eb="3">
      <t>トウ</t>
    </rPh>
    <rPh sb="4" eb="6">
      <t>セイゲン</t>
    </rPh>
    <phoneticPr fontId="1"/>
  </si>
  <si>
    <t>１施設あたり平均回答者数</t>
    <rPh sb="1" eb="3">
      <t>シセツ</t>
    </rPh>
    <rPh sb="6" eb="8">
      <t>ヘイキン</t>
    </rPh>
    <rPh sb="8" eb="11">
      <t>カイトウシャ</t>
    </rPh>
    <rPh sb="11" eb="12">
      <t>スウ</t>
    </rPh>
    <phoneticPr fontId="1"/>
  </si>
  <si>
    <t>～６か月</t>
    <rPh sb="3" eb="4">
      <t>ゲツ</t>
    </rPh>
    <phoneticPr fontId="2"/>
  </si>
  <si>
    <t>７か月～１年</t>
    <rPh sb="2" eb="3">
      <t>ゲツ</t>
    </rPh>
    <rPh sb="4" eb="6">
      <t>イチネン</t>
    </rPh>
    <phoneticPr fontId="2"/>
  </si>
  <si>
    <t>１年１か月～２年</t>
    <rPh sb="1" eb="2">
      <t>ネン</t>
    </rPh>
    <rPh sb="4" eb="5">
      <t>ゲツ</t>
    </rPh>
    <rPh sb="7" eb="8">
      <t>ネン</t>
    </rPh>
    <phoneticPr fontId="2"/>
  </si>
  <si>
    <t>２年１か月～３年</t>
    <rPh sb="1" eb="2">
      <t>ネン</t>
    </rPh>
    <rPh sb="4" eb="5">
      <t>ゲツ</t>
    </rPh>
    <rPh sb="7" eb="8">
      <t>ネン</t>
    </rPh>
    <phoneticPr fontId="2"/>
  </si>
  <si>
    <t>３年１か月～４年</t>
    <rPh sb="1" eb="2">
      <t>ネン</t>
    </rPh>
    <rPh sb="4" eb="5">
      <t>ゲツ</t>
    </rPh>
    <rPh sb="7" eb="8">
      <t>ネン</t>
    </rPh>
    <phoneticPr fontId="2"/>
  </si>
  <si>
    <t>４年１か月～５年</t>
    <rPh sb="1" eb="2">
      <t>ネン</t>
    </rPh>
    <rPh sb="4" eb="5">
      <t>ゲツ</t>
    </rPh>
    <rPh sb="7" eb="8">
      <t>ネン</t>
    </rPh>
    <phoneticPr fontId="2"/>
  </si>
  <si>
    <t>５年１か月～７年</t>
    <rPh sb="1" eb="2">
      <t>ネン</t>
    </rPh>
    <rPh sb="4" eb="5">
      <t>ゲツ</t>
    </rPh>
    <rPh sb="7" eb="8">
      <t>ネン</t>
    </rPh>
    <phoneticPr fontId="2"/>
  </si>
  <si>
    <t>７年１か月～10年</t>
    <rPh sb="1" eb="2">
      <t>ネン</t>
    </rPh>
    <rPh sb="4" eb="5">
      <t>ゲツ</t>
    </rPh>
    <rPh sb="8" eb="9">
      <t>ネン</t>
    </rPh>
    <phoneticPr fontId="2"/>
  </si>
  <si>
    <t>10年１か月以上</t>
    <rPh sb="2" eb="3">
      <t>ネン</t>
    </rPh>
    <rPh sb="5" eb="6">
      <t>ゲツ</t>
    </rPh>
    <rPh sb="6" eb="8">
      <t>イジョウ</t>
    </rPh>
    <phoneticPr fontId="2"/>
  </si>
  <si>
    <t>エラー・無回答</t>
    <rPh sb="4" eb="7">
      <t>ムカイトウ</t>
    </rPh>
    <phoneticPr fontId="2"/>
  </si>
  <si>
    <t>平均(月)</t>
    <rPh sb="0" eb="1">
      <t>ヒラ</t>
    </rPh>
    <rPh sb="1" eb="2">
      <t>タモツ</t>
    </rPh>
    <rPh sb="3" eb="4">
      <t>ツキ</t>
    </rPh>
    <phoneticPr fontId="1"/>
  </si>
  <si>
    <t>70～74歳</t>
    <rPh sb="5" eb="6">
      <t>サイ</t>
    </rPh>
    <phoneticPr fontId="2"/>
  </si>
  <si>
    <t>75～79歳</t>
    <rPh sb="5" eb="6">
      <t>サイ</t>
    </rPh>
    <phoneticPr fontId="2"/>
  </si>
  <si>
    <t>80～84歳</t>
    <rPh sb="5" eb="6">
      <t>サイ</t>
    </rPh>
    <phoneticPr fontId="2"/>
  </si>
  <si>
    <t>85～89歳</t>
    <rPh sb="5" eb="6">
      <t>サイ</t>
    </rPh>
    <phoneticPr fontId="2"/>
  </si>
  <si>
    <t>95～100歳</t>
    <rPh sb="6" eb="7">
      <t>サイ</t>
    </rPh>
    <phoneticPr fontId="2"/>
  </si>
  <si>
    <t>100歳以上</t>
    <rPh sb="3" eb="6">
      <t>サイイジョウ</t>
    </rPh>
    <phoneticPr fontId="2"/>
  </si>
  <si>
    <t>問16Q2 入居月</t>
    <rPh sb="0" eb="1">
      <t>トイ</t>
    </rPh>
    <rPh sb="6" eb="8">
      <t>ニュウキョ</t>
    </rPh>
    <rPh sb="8" eb="9">
      <t>ツキ</t>
    </rPh>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</si>
  <si>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</si>
  <si>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</si>
  <si>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</si>
  <si>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</si>
  <si>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</si>
  <si>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</si>
  <si>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</si>
  <si>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</si>
  <si>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</si>
  <si>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10月</t>
    <rPh sb="2" eb="3">
      <t>ガツ</t>
    </rPh>
    <phoneticPr fontId="1"/>
  </si>
  <si>
    <t>０円</t>
    <rPh sb="1" eb="2">
      <t>エン</t>
    </rPh>
    <phoneticPr fontId="1"/>
  </si>
  <si>
    <t>10万円未満</t>
    <rPh sb="2" eb="4">
      <t>マンエン</t>
    </rPh>
    <rPh sb="4" eb="6">
      <t>ミマン</t>
    </rPh>
    <phoneticPr fontId="1"/>
  </si>
  <si>
    <t>10～20万円未満</t>
    <rPh sb="5" eb="7">
      <t>マンエン</t>
    </rPh>
    <rPh sb="7" eb="9">
      <t>ミマン</t>
    </rPh>
    <phoneticPr fontId="1"/>
  </si>
  <si>
    <t>20～30万円未満</t>
    <rPh sb="5" eb="7">
      <t>マンエン</t>
    </rPh>
    <rPh sb="7" eb="9">
      <t>ミマン</t>
    </rPh>
    <phoneticPr fontId="1"/>
  </si>
  <si>
    <t>30～40万円未満</t>
    <rPh sb="5" eb="7">
      <t>マンエン</t>
    </rPh>
    <rPh sb="7" eb="9">
      <t>ミマン</t>
    </rPh>
    <phoneticPr fontId="1"/>
  </si>
  <si>
    <t>40万円以上</t>
    <rPh sb="2" eb="4">
      <t>マンエン</t>
    </rPh>
    <rPh sb="4" eb="6">
      <t>イジョウ</t>
    </rPh>
    <phoneticPr fontId="1"/>
  </si>
  <si>
    <t>65～69歳</t>
    <rPh sb="5" eb="6">
      <t>サイ</t>
    </rPh>
    <phoneticPr fontId="2"/>
  </si>
  <si>
    <t>40～64歳</t>
    <rPh sb="5" eb="6">
      <t>サイ</t>
    </rPh>
    <phoneticPr fontId="2"/>
  </si>
  <si>
    <t>平均要介護度</t>
    <rPh sb="0" eb="1">
      <t>ヒラ</t>
    </rPh>
    <rPh sb="1" eb="2">
      <t>タモツ</t>
    </rPh>
    <rPh sb="2" eb="6">
      <t>ヨウカイゴド</t>
    </rPh>
    <phoneticPr fontId="1"/>
  </si>
  <si>
    <t>指定都市・特別区</t>
    <rPh sb="0" eb="2">
      <t>シテイ</t>
    </rPh>
    <rPh sb="2" eb="4">
      <t>トシ</t>
    </rPh>
    <rPh sb="5" eb="8">
      <t>トクベツク</t>
    </rPh>
    <phoneticPr fontId="1"/>
  </si>
  <si>
    <t>中核市</t>
    <rPh sb="0" eb="3">
      <t>チュウカクシ</t>
    </rPh>
    <phoneticPr fontId="1"/>
  </si>
  <si>
    <t>その他の市</t>
    <rPh sb="2" eb="3">
      <t>タ</t>
    </rPh>
    <rPh sb="4" eb="5">
      <t>シ</t>
    </rPh>
    <phoneticPr fontId="1"/>
  </si>
  <si>
    <t>看取りありと認識（加算有無不明）</t>
    <rPh sb="0" eb="2">
      <t>ミト</t>
    </rPh>
    <rPh sb="6" eb="8">
      <t>ニンシキ</t>
    </rPh>
    <rPh sb="9" eb="11">
      <t>カサン</t>
    </rPh>
    <rPh sb="11" eb="13">
      <t>ウム</t>
    </rPh>
    <rPh sb="13" eb="15">
      <t>フメイ</t>
    </rPh>
    <phoneticPr fontId="1"/>
  </si>
  <si>
    <t>平均(人)　※0を含む</t>
    <rPh sb="0" eb="1">
      <t>ヒラ</t>
    </rPh>
    <rPh sb="1" eb="2">
      <t>タモツ</t>
    </rPh>
    <rPh sb="3" eb="4">
      <t>ニン</t>
    </rPh>
    <rPh sb="9" eb="10">
      <t>フク</t>
    </rPh>
    <phoneticPr fontId="1"/>
  </si>
  <si>
    <t>平均(人)　※0を含まない</t>
    <rPh sb="0" eb="1">
      <t>ヒラ</t>
    </rPh>
    <rPh sb="1" eb="2">
      <t>タモツ</t>
    </rPh>
    <rPh sb="3" eb="4">
      <t>ニン</t>
    </rPh>
    <rPh sb="9" eb="10">
      <t>フク</t>
    </rPh>
    <phoneticPr fontId="1"/>
  </si>
  <si>
    <t>０人</t>
    <rPh sb="1" eb="2">
      <t>ヒト</t>
    </rPh>
    <phoneticPr fontId="2"/>
  </si>
  <si>
    <t>２～３人</t>
    <rPh sb="3" eb="4">
      <t>ヒト</t>
    </rPh>
    <phoneticPr fontId="2"/>
  </si>
  <si>
    <t>４～５人</t>
    <rPh sb="3" eb="4">
      <t>ヒト</t>
    </rPh>
    <phoneticPr fontId="2"/>
  </si>
  <si>
    <t>６～９人</t>
    <rPh sb="3" eb="4">
      <t>ヒト</t>
    </rPh>
    <phoneticPr fontId="2"/>
  </si>
  <si>
    <t>10人以上</t>
    <rPh sb="2" eb="3">
      <t>ヒト</t>
    </rPh>
    <rPh sb="3" eb="5">
      <t>イジョウ</t>
    </rPh>
    <phoneticPr fontId="2"/>
  </si>
  <si>
    <t>０回</t>
  </si>
  <si>
    <t>２～３回</t>
  </si>
  <si>
    <t>４～５回</t>
  </si>
  <si>
    <t>６～９回</t>
  </si>
  <si>
    <t>10回以上</t>
    <rPh sb="3" eb="5">
      <t>イジョウ</t>
    </rPh>
    <phoneticPr fontId="2"/>
  </si>
  <si>
    <t>問11(2) 搬送時の緊急度－実人数</t>
    <rPh sb="0" eb="1">
      <t>トイ</t>
    </rPh>
    <rPh sb="7" eb="9">
      <t>ハンソウ</t>
    </rPh>
    <rPh sb="9" eb="10">
      <t>ジ</t>
    </rPh>
    <rPh sb="11" eb="14">
      <t>キンキュウド</t>
    </rPh>
    <rPh sb="15" eb="16">
      <t>ジツ</t>
    </rPh>
    <rPh sb="16" eb="18">
      <t>ニンズウ</t>
    </rPh>
    <phoneticPr fontId="1"/>
  </si>
  <si>
    <t>２～３人</t>
    <rPh sb="3" eb="4">
      <t>ヒト</t>
    </rPh>
    <phoneticPr fontId="1"/>
  </si>
  <si>
    <t>４～５人</t>
    <rPh sb="3" eb="4">
      <t>ヒト</t>
    </rPh>
    <phoneticPr fontId="1"/>
  </si>
  <si>
    <t>６～９人</t>
    <rPh sb="3" eb="4">
      <t>ヒト</t>
    </rPh>
    <phoneticPr fontId="1"/>
  </si>
  <si>
    <t>10人以上</t>
    <rPh sb="2" eb="3">
      <t>ヒト</t>
    </rPh>
    <rPh sb="3" eb="5">
      <t>イジョウ</t>
    </rPh>
    <phoneticPr fontId="1"/>
  </si>
  <si>
    <t>エラー・
無回答</t>
    <rPh sb="5" eb="8">
      <t>ムカイトウ</t>
    </rPh>
    <phoneticPr fontId="1"/>
  </si>
  <si>
    <t>平均
（人）</t>
    <rPh sb="0" eb="2">
      <t>ヘイキン</t>
    </rPh>
    <rPh sb="4" eb="5">
      <t>ヒト</t>
    </rPh>
    <phoneticPr fontId="1"/>
  </si>
  <si>
    <t>平均
0を除く
（人）</t>
    <rPh sb="0" eb="2">
      <t>ヘイキン</t>
    </rPh>
    <rPh sb="5" eb="6">
      <t>ノゾ</t>
    </rPh>
    <rPh sb="9" eb="10">
      <t>ヒト</t>
    </rPh>
    <phoneticPr fontId="1"/>
  </si>
  <si>
    <t>介護付有料</t>
    <rPh sb="0" eb="3">
      <t>カイゴツキ</t>
    </rPh>
    <rPh sb="3" eb="5">
      <t>ユウリョウ</t>
    </rPh>
    <phoneticPr fontId="1"/>
  </si>
  <si>
    <t>老人ホーム</t>
    <phoneticPr fontId="1"/>
  </si>
  <si>
    <t>老人ホーム</t>
    <phoneticPr fontId="1"/>
  </si>
  <si>
    <t>住宅型有料</t>
    <rPh sb="0" eb="2">
      <t>ジュウタク</t>
    </rPh>
    <rPh sb="2" eb="3">
      <t>カタ</t>
    </rPh>
    <phoneticPr fontId="1"/>
  </si>
  <si>
    <t>サービス付</t>
    <rPh sb="4" eb="5">
      <t>ツキ</t>
    </rPh>
    <phoneticPr fontId="1"/>
  </si>
  <si>
    <t>（計）</t>
    <phoneticPr fontId="1"/>
  </si>
  <si>
    <t>（非特）</t>
    <phoneticPr fontId="1"/>
  </si>
  <si>
    <t>問11(2) 搬送時の緊急度－延べ回数</t>
    <rPh sb="0" eb="1">
      <t>トイ</t>
    </rPh>
    <rPh sb="7" eb="9">
      <t>ハンソウ</t>
    </rPh>
    <rPh sb="9" eb="10">
      <t>ジ</t>
    </rPh>
    <rPh sb="11" eb="14">
      <t>キンキュウド</t>
    </rPh>
    <rPh sb="15" eb="16">
      <t>ノ</t>
    </rPh>
    <rPh sb="17" eb="19">
      <t>カイスウ</t>
    </rPh>
    <phoneticPr fontId="1"/>
  </si>
  <si>
    <t>平均(回)　※0を含む</t>
    <rPh sb="0" eb="1">
      <t>ヒラ</t>
    </rPh>
    <rPh sb="1" eb="2">
      <t>タモツ</t>
    </rPh>
    <rPh sb="3" eb="4">
      <t>カイ</t>
    </rPh>
    <rPh sb="9" eb="10">
      <t>フク</t>
    </rPh>
    <phoneticPr fontId="1"/>
  </si>
  <si>
    <t>平均(回)　※0を含まない</t>
    <rPh sb="0" eb="1">
      <t>ヒラ</t>
    </rPh>
    <rPh sb="1" eb="2">
      <t>タモツ</t>
    </rPh>
    <rPh sb="3" eb="4">
      <t>カイ</t>
    </rPh>
    <rPh sb="9" eb="10">
      <t>フク</t>
    </rPh>
    <phoneticPr fontId="1"/>
  </si>
  <si>
    <t>６人以上</t>
    <rPh sb="1" eb="2">
      <t>ニン</t>
    </rPh>
    <rPh sb="2" eb="4">
      <t>イジョウ</t>
    </rPh>
    <phoneticPr fontId="1"/>
  </si>
  <si>
    <t>０円</t>
    <rPh sb="1" eb="2">
      <t>エン</t>
    </rPh>
    <phoneticPr fontId="1"/>
  </si>
  <si>
    <t>50万円未満</t>
    <rPh sb="2" eb="4">
      <t>マンエン</t>
    </rPh>
    <rPh sb="4" eb="6">
      <t>ミマン</t>
    </rPh>
    <phoneticPr fontId="1"/>
  </si>
  <si>
    <t>100～200万円未満</t>
    <rPh sb="7" eb="8">
      <t>マン</t>
    </rPh>
    <rPh sb="8" eb="9">
      <t>エン</t>
    </rPh>
    <rPh sb="9" eb="11">
      <t>ミマン</t>
    </rPh>
    <phoneticPr fontId="1"/>
  </si>
  <si>
    <t>200万円以上</t>
    <rPh sb="3" eb="5">
      <t>マンエン</t>
    </rPh>
    <rPh sb="5" eb="7">
      <t>イジョウ</t>
    </rPh>
    <phoneticPr fontId="1"/>
  </si>
  <si>
    <t>２社未満</t>
    <rPh sb="1" eb="2">
      <t>シャ</t>
    </rPh>
    <rPh sb="2" eb="4">
      <t>ミマン</t>
    </rPh>
    <phoneticPr fontId="1"/>
  </si>
  <si>
    <t>２～５社未満</t>
    <rPh sb="4" eb="6">
      <t>ミマン</t>
    </rPh>
    <phoneticPr fontId="1"/>
  </si>
  <si>
    <t>５～10社未満</t>
    <rPh sb="5" eb="7">
      <t>ミマン</t>
    </rPh>
    <phoneticPr fontId="1"/>
  </si>
  <si>
    <t>10～50社未満</t>
    <rPh sb="6" eb="8">
      <t>ミマン</t>
    </rPh>
    <phoneticPr fontId="1"/>
  </si>
  <si>
    <t>50～100社未満</t>
    <rPh sb="7" eb="9">
      <t>ミマン</t>
    </rPh>
    <phoneticPr fontId="1"/>
  </si>
  <si>
    <t>100～200社未満</t>
    <rPh sb="8" eb="10">
      <t>ミマン</t>
    </rPh>
    <phoneticPr fontId="1"/>
  </si>
  <si>
    <t>200社以上</t>
    <rPh sb="4" eb="6">
      <t>イジョウ</t>
    </rPh>
    <phoneticPr fontId="1"/>
  </si>
  <si>
    <t>最大(万円)</t>
    <rPh sb="0" eb="2">
      <t>サイダイ</t>
    </rPh>
    <rPh sb="3" eb="4">
      <t>マン</t>
    </rPh>
    <rPh sb="4" eb="5">
      <t>エン</t>
    </rPh>
    <phoneticPr fontId="1"/>
  </si>
  <si>
    <t>平均
（回）</t>
    <rPh sb="0" eb="2">
      <t>ヘイキン</t>
    </rPh>
    <rPh sb="4" eb="5">
      <t>カイ</t>
    </rPh>
    <phoneticPr fontId="1"/>
  </si>
  <si>
    <t>平均
0を除く
（回）</t>
    <rPh sb="0" eb="2">
      <t>ヘイキン</t>
    </rPh>
    <rPh sb="5" eb="6">
      <t>ノゾ</t>
    </rPh>
    <rPh sb="9" eb="10">
      <t>カイ</t>
    </rPh>
    <phoneticPr fontId="1"/>
  </si>
  <si>
    <t>問11(2) 搬送時の緊急度－実人数（人数積み上げ）</t>
    <rPh sb="19" eb="21">
      <t>ニンズウ</t>
    </rPh>
    <rPh sb="21" eb="22">
      <t>ツ</t>
    </rPh>
    <rPh sb="23" eb="24">
      <t>ア</t>
    </rPh>
    <phoneticPr fontId="1"/>
  </si>
  <si>
    <t>問14 半年間で看取りの実績がある施設（特定施設）</t>
    <rPh sb="4" eb="7">
      <t>ハントシカン</t>
    </rPh>
    <rPh sb="8" eb="10">
      <t>ミト</t>
    </rPh>
    <rPh sb="12" eb="14">
      <t>ジッセキ</t>
    </rPh>
    <rPh sb="17" eb="19">
      <t>シセツ</t>
    </rPh>
    <rPh sb="20" eb="22">
      <t>トクテイ</t>
    </rPh>
    <rPh sb="22" eb="24">
      <t>シセツ</t>
    </rPh>
    <phoneticPr fontId="1"/>
  </si>
  <si>
    <t>看取りを行った（看取り介護加算あり）</t>
    <rPh sb="0" eb="2">
      <t>ミト</t>
    </rPh>
    <rPh sb="4" eb="5">
      <t>オコナ</t>
    </rPh>
    <rPh sb="8" eb="10">
      <t>ミト</t>
    </rPh>
    <rPh sb="11" eb="13">
      <t>カイゴ</t>
    </rPh>
    <rPh sb="13" eb="15">
      <t>カサン</t>
    </rPh>
    <phoneticPr fontId="1"/>
  </si>
  <si>
    <t>看取りを行った（看取り介護加算なし）</t>
    <rPh sb="0" eb="2">
      <t>ミト</t>
    </rPh>
    <rPh sb="4" eb="5">
      <t>オコナ</t>
    </rPh>
    <rPh sb="8" eb="10">
      <t>ミト</t>
    </rPh>
    <rPh sb="11" eb="13">
      <t>カイゴ</t>
    </rPh>
    <rPh sb="13" eb="15">
      <t>カサン</t>
    </rPh>
    <phoneticPr fontId="1"/>
  </si>
  <si>
    <t>事前に決めていた（主治医・協力医療機関等と予め相談していた）</t>
    <rPh sb="0" eb="2">
      <t>ジゼン</t>
    </rPh>
    <rPh sb="3" eb="4">
      <t>キ</t>
    </rPh>
    <rPh sb="9" eb="12">
      <t>シュジイ</t>
    </rPh>
    <rPh sb="13" eb="15">
      <t>キョウリョク</t>
    </rPh>
    <rPh sb="15" eb="17">
      <t>イリョウ</t>
    </rPh>
    <rPh sb="17" eb="19">
      <t>キカン</t>
    </rPh>
    <rPh sb="19" eb="20">
      <t>トウ</t>
    </rPh>
    <rPh sb="21" eb="22">
      <t>アラカジ</t>
    </rPh>
    <rPh sb="23" eb="25">
      <t>ソウダン</t>
    </rPh>
    <phoneticPr fontId="1"/>
  </si>
  <si>
    <t>【問13(1)で「０人」と回答した施設は除く】</t>
    <rPh sb="10" eb="11">
      <t>ニン</t>
    </rPh>
    <rPh sb="13" eb="15">
      <t>カイトウ</t>
    </rPh>
    <rPh sb="17" eb="19">
      <t>シセツ</t>
    </rPh>
    <rPh sb="20" eb="21">
      <t>ノゾ</t>
    </rPh>
    <phoneticPr fontId="1"/>
  </si>
  <si>
    <t>問15(2)SQ2 紹介事業者を通して入居した新規入居者の割合</t>
    <rPh sb="0" eb="1">
      <t>トイ</t>
    </rPh>
    <rPh sb="10" eb="12">
      <t>ショウカイ</t>
    </rPh>
    <rPh sb="12" eb="15">
      <t>ジギョウシャ</t>
    </rPh>
    <rPh sb="16" eb="17">
      <t>トオ</t>
    </rPh>
    <rPh sb="19" eb="21">
      <t>ニュウキョ</t>
    </rPh>
    <rPh sb="23" eb="25">
      <t>シンキ</t>
    </rPh>
    <rPh sb="25" eb="28">
      <t>ニュウキョシャ</t>
    </rPh>
    <rPh sb="29" eb="31">
      <t>ワリアイ</t>
    </rPh>
    <phoneticPr fontId="1"/>
  </si>
  <si>
    <t>０％</t>
    <phoneticPr fontId="1"/>
  </si>
  <si>
    <t>100％</t>
    <phoneticPr fontId="1"/>
  </si>
  <si>
    <t>平均(％)　※0を含む</t>
    <rPh sb="0" eb="1">
      <t>ヒラ</t>
    </rPh>
    <rPh sb="1" eb="2">
      <t>タモツ</t>
    </rPh>
    <rPh sb="9" eb="10">
      <t>フク</t>
    </rPh>
    <phoneticPr fontId="1"/>
  </si>
  <si>
    <t>平均(％)　※0を含まない</t>
    <rPh sb="0" eb="1">
      <t>ヒラ</t>
    </rPh>
    <rPh sb="1" eb="2">
      <t>タモツ</t>
    </rPh>
    <rPh sb="9" eb="10">
      <t>フク</t>
    </rPh>
    <phoneticPr fontId="1"/>
  </si>
  <si>
    <t>問14 看取り率　※分母に介護医療院への退去を含む</t>
    <rPh sb="4" eb="6">
      <t>ミト</t>
    </rPh>
    <rPh sb="7" eb="8">
      <t>リツ</t>
    </rPh>
    <rPh sb="10" eb="12">
      <t>ブンボ</t>
    </rPh>
    <rPh sb="13" eb="15">
      <t>カイゴ</t>
    </rPh>
    <rPh sb="15" eb="17">
      <t>イリョウ</t>
    </rPh>
    <rPh sb="17" eb="18">
      <t>イン</t>
    </rPh>
    <rPh sb="20" eb="22">
      <t>タイキョ</t>
    </rPh>
    <rPh sb="23" eb="24">
      <t>フク</t>
    </rPh>
    <phoneticPr fontId="1"/>
  </si>
  <si>
    <t>８時間未満</t>
    <rPh sb="1" eb="3">
      <t>ジカン</t>
    </rPh>
    <rPh sb="3" eb="5">
      <t>ミマン</t>
    </rPh>
    <phoneticPr fontId="1"/>
  </si>
  <si>
    <t>90～94歳</t>
    <rPh sb="5" eb="6">
      <t>サイ</t>
    </rPh>
    <phoneticPr fontId="2"/>
  </si>
  <si>
    <t>ケアマネジャーによる紹介</t>
    <rPh sb="10" eb="12">
      <t>ショウカイ</t>
    </rPh>
    <phoneticPr fontId="1"/>
  </si>
  <si>
    <t>帰宅</t>
    <rPh sb="0" eb="2">
      <t>キタク</t>
    </rPh>
    <phoneticPr fontId="1"/>
  </si>
  <si>
    <t>問18Q1 入居期間</t>
    <rPh sb="6" eb="8">
      <t>ニュウキョ</t>
    </rPh>
    <rPh sb="8" eb="10">
      <t>キカン</t>
    </rPh>
    <phoneticPr fontId="1"/>
  </si>
  <si>
    <t>入院先医療機関（救急搬送後の入院）</t>
    <rPh sb="0" eb="3">
      <t>ニュウインサキ</t>
    </rPh>
    <rPh sb="3" eb="5">
      <t>イリョウ</t>
    </rPh>
    <rPh sb="5" eb="7">
      <t>キカン</t>
    </rPh>
    <rPh sb="8" eb="10">
      <t>キュウキュウ</t>
    </rPh>
    <rPh sb="10" eb="12">
      <t>ハンソウ</t>
    </rPh>
    <rPh sb="12" eb="13">
      <t>ノチ</t>
    </rPh>
    <rPh sb="14" eb="16">
      <t>ニュウイン</t>
    </rPh>
    <phoneticPr fontId="1"/>
  </si>
  <si>
    <t>95～99歳</t>
    <rPh sb="5" eb="6">
      <t>サイ</t>
    </rPh>
    <phoneticPr fontId="2"/>
  </si>
  <si>
    <t>－</t>
    <phoneticPr fontId="1"/>
  </si>
  <si>
    <t>最大(人)</t>
    <rPh sb="0" eb="2">
      <t>サイダイ</t>
    </rPh>
    <rPh sb="3" eb="4">
      <t>ニン</t>
    </rPh>
    <phoneticPr fontId="1"/>
  </si>
  <si>
    <t>最大(回)</t>
    <rPh sb="0" eb="2">
      <t>サイダイ</t>
    </rPh>
    <rPh sb="3" eb="4">
      <t>カイ</t>
    </rPh>
    <phoneticPr fontId="1"/>
  </si>
  <si>
    <t>２人未満</t>
    <rPh sb="1" eb="2">
      <t>ヒト</t>
    </rPh>
    <rPh sb="2" eb="4">
      <t>ミマン</t>
    </rPh>
    <phoneticPr fontId="2"/>
  </si>
  <si>
    <t>２回未満</t>
    <rPh sb="2" eb="4">
      <t>ミマン</t>
    </rPh>
    <phoneticPr fontId="1"/>
  </si>
  <si>
    <t>平均(人)　※0を含む</t>
    <rPh sb="0" eb="1">
      <t>ヒラ</t>
    </rPh>
    <rPh sb="1" eb="2">
      <t>タモツ</t>
    </rPh>
    <rPh sb="3" eb="4">
      <t>ニン</t>
    </rPh>
    <phoneticPr fontId="1"/>
  </si>
  <si>
    <t>平均(人)　※0を含まない</t>
    <rPh sb="0" eb="1">
      <t>ヒラ</t>
    </rPh>
    <rPh sb="1" eb="2">
      <t>タモツ</t>
    </rPh>
    <rPh sb="3" eb="4">
      <t>ニン</t>
    </rPh>
    <phoneticPr fontId="1"/>
  </si>
  <si>
    <t>【問15(2)SQ2で「０」と回答した施設を除く】</t>
    <rPh sb="15" eb="17">
      <t>カイトウ</t>
    </rPh>
    <rPh sb="19" eb="21">
      <t>シセツ</t>
    </rPh>
    <rPh sb="22" eb="23">
      <t>ノゾ</t>
    </rPh>
    <phoneticPr fontId="1"/>
  </si>
  <si>
    <t>問15(2)SQ3 １人あたりの紹介手数料</t>
    <rPh sb="0" eb="1">
      <t>トイ</t>
    </rPh>
    <rPh sb="11" eb="12">
      <t>ニン</t>
    </rPh>
    <rPh sb="16" eb="18">
      <t>ショウカイ</t>
    </rPh>
    <rPh sb="18" eb="21">
      <t>テスウリョウ</t>
    </rPh>
    <phoneticPr fontId="1"/>
  </si>
  <si>
    <t>中央(万円)</t>
    <rPh sb="0" eb="2">
      <t>チュウオウ</t>
    </rPh>
    <rPh sb="3" eb="5">
      <t>マンエン</t>
    </rPh>
    <phoneticPr fontId="1"/>
  </si>
  <si>
    <t>15万円未満</t>
    <rPh sb="2" eb="4">
      <t>マンエン</t>
    </rPh>
    <rPh sb="4" eb="6">
      <t>ミマン</t>
    </rPh>
    <phoneticPr fontId="1"/>
  </si>
  <si>
    <t>15～30万円未満</t>
    <rPh sb="5" eb="7">
      <t>マンエン</t>
    </rPh>
    <rPh sb="7" eb="9">
      <t>ミマン</t>
    </rPh>
    <phoneticPr fontId="1"/>
  </si>
  <si>
    <t>１人</t>
    <rPh sb="1" eb="2">
      <t>ヒト</t>
    </rPh>
    <phoneticPr fontId="2"/>
  </si>
  <si>
    <t>１回</t>
  </si>
  <si>
    <t>100％未満</t>
    <rPh sb="4" eb="6">
      <t>ミマン</t>
    </rPh>
    <phoneticPr fontId="1"/>
  </si>
  <si>
    <t>０回</t>
    <rPh sb="1" eb="2">
      <t>カイ</t>
    </rPh>
    <phoneticPr fontId="1"/>
  </si>
  <si>
    <t>１回</t>
    <rPh sb="1" eb="2">
      <t>カイ</t>
    </rPh>
    <phoneticPr fontId="1"/>
  </si>
  <si>
    <t>２～３回</t>
    <rPh sb="3" eb="4">
      <t>カイ</t>
    </rPh>
    <phoneticPr fontId="1"/>
  </si>
  <si>
    <t>４～５回</t>
    <rPh sb="3" eb="4">
      <t>カイ</t>
    </rPh>
    <phoneticPr fontId="1"/>
  </si>
  <si>
    <t>６～９回</t>
    <rPh sb="3" eb="4">
      <t>カイ</t>
    </rPh>
    <phoneticPr fontId="1"/>
  </si>
  <si>
    <t>10回以上</t>
    <rPh sb="2" eb="3">
      <t>カイ</t>
    </rPh>
    <rPh sb="3" eb="5">
      <t>イジョウ</t>
    </rPh>
    <phoneticPr fontId="1"/>
  </si>
  <si>
    <t>問11(2) 搬送時の緊急度－延べ回数（回数積み上げ）</t>
    <rPh sb="20" eb="22">
      <t>カイスウ</t>
    </rPh>
    <rPh sb="22" eb="23">
      <t>ツ</t>
    </rPh>
    <rPh sb="24" eb="25">
      <t>ア</t>
    </rPh>
    <phoneticPr fontId="1"/>
  </si>
  <si>
    <t>居室稼働率</t>
    <rPh sb="0" eb="2">
      <t>キョシツ</t>
    </rPh>
    <rPh sb="2" eb="5">
      <t>カドウリツ</t>
    </rPh>
    <phoneticPr fontId="24"/>
  </si>
  <si>
    <t>介護付</t>
    <rPh sb="0" eb="3">
      <t>カイゴツキ</t>
    </rPh>
    <phoneticPr fontId="24"/>
  </si>
  <si>
    <t>住宅型</t>
    <rPh sb="0" eb="2">
      <t>ジュウタク</t>
    </rPh>
    <rPh sb="2" eb="3">
      <t>カタ</t>
    </rPh>
    <phoneticPr fontId="24"/>
  </si>
  <si>
    <t>サ付（非特）</t>
    <rPh sb="1" eb="2">
      <t>ツキ</t>
    </rPh>
    <rPh sb="3" eb="5">
      <t>ヒトク</t>
    </rPh>
    <phoneticPr fontId="24"/>
  </si>
  <si>
    <t>2018年度</t>
    <rPh sb="4" eb="6">
      <t>ネンド</t>
    </rPh>
    <phoneticPr fontId="24"/>
  </si>
  <si>
    <t>2019年度</t>
    <rPh sb="4" eb="6">
      <t>ネンド</t>
    </rPh>
    <phoneticPr fontId="24"/>
  </si>
  <si>
    <t>2020年度</t>
    <rPh sb="4" eb="6">
      <t>ネンド</t>
    </rPh>
    <phoneticPr fontId="24"/>
  </si>
  <si>
    <t>合計</t>
    <rPh sb="0" eb="2">
      <t>ゴウケイ</t>
    </rPh>
    <phoneticPr fontId="24"/>
  </si>
  <si>
    <t>平均</t>
    <rPh sb="0" eb="2">
      <t>ヘイキン</t>
    </rPh>
    <phoneticPr fontId="24"/>
  </si>
  <si>
    <t>入居率</t>
    <rPh sb="0" eb="3">
      <t>ニュウキョリツ</t>
    </rPh>
    <phoneticPr fontId="24"/>
  </si>
  <si>
    <t>70％未満</t>
    <rPh sb="3" eb="5">
      <t>ミマン</t>
    </rPh>
    <phoneticPr fontId="10"/>
  </si>
  <si>
    <t>70～80％未満</t>
    <rPh sb="6" eb="8">
      <t>ミマン</t>
    </rPh>
    <phoneticPr fontId="10"/>
  </si>
  <si>
    <t>80～90％未満</t>
    <rPh sb="6" eb="8">
      <t>ミマン</t>
    </rPh>
    <phoneticPr fontId="10"/>
  </si>
  <si>
    <t>90～95％未満</t>
    <rPh sb="6" eb="8">
      <t>ミマン</t>
    </rPh>
    <phoneticPr fontId="10"/>
  </si>
  <si>
    <t>95％以上</t>
    <rPh sb="3" eb="5">
      <t>イジョウ</t>
    </rPh>
    <phoneticPr fontId="10"/>
  </si>
  <si>
    <t>エラー・無回答</t>
    <rPh sb="4" eb="7">
      <t>ムカイトウ</t>
    </rPh>
    <phoneticPr fontId="10"/>
  </si>
  <si>
    <t>要介護度別入居者数（人数積み上げ）</t>
    <rPh sb="0" eb="4">
      <t>ヨウカイゴド</t>
    </rPh>
    <rPh sb="4" eb="5">
      <t>ベツ</t>
    </rPh>
    <rPh sb="5" eb="8">
      <t>ニュウキョシャ</t>
    </rPh>
    <rPh sb="8" eb="9">
      <t>スウ</t>
    </rPh>
    <rPh sb="10" eb="12">
      <t>ニンズウ</t>
    </rPh>
    <rPh sb="12" eb="13">
      <t>ツ</t>
    </rPh>
    <rPh sb="14" eb="15">
      <t>ア</t>
    </rPh>
    <phoneticPr fontId="24"/>
  </si>
  <si>
    <t>自立・認定なし</t>
    <rPh sb="3" eb="5">
      <t>ニンテイ</t>
    </rPh>
    <phoneticPr fontId="10"/>
  </si>
  <si>
    <t>要支援１</t>
    <rPh sb="0" eb="3">
      <t>ヨウシエン</t>
    </rPh>
    <phoneticPr fontId="10"/>
  </si>
  <si>
    <t>要支援２</t>
    <rPh sb="0" eb="3">
      <t>ヨウシエン</t>
    </rPh>
    <phoneticPr fontId="10"/>
  </si>
  <si>
    <t>要介護１</t>
    <rPh sb="0" eb="3">
      <t>ヨウカイゴ</t>
    </rPh>
    <phoneticPr fontId="10"/>
  </si>
  <si>
    <t>要介護２</t>
    <rPh sb="0" eb="3">
      <t>ヨウカイゴ</t>
    </rPh>
    <phoneticPr fontId="10"/>
  </si>
  <si>
    <t>要介護３</t>
    <rPh sb="0" eb="3">
      <t>ヨウカイゴ</t>
    </rPh>
    <phoneticPr fontId="10"/>
  </si>
  <si>
    <t>要介護４</t>
    <rPh sb="0" eb="3">
      <t>ヨウカイゴ</t>
    </rPh>
    <phoneticPr fontId="10"/>
  </si>
  <si>
    <t>要介護５</t>
    <rPh sb="0" eb="3">
      <t>ヨウカイゴ</t>
    </rPh>
    <phoneticPr fontId="10"/>
  </si>
  <si>
    <t>不明・申請中等</t>
    <rPh sb="0" eb="2">
      <t>フメイ</t>
    </rPh>
    <rPh sb="3" eb="5">
      <t>シンセイ</t>
    </rPh>
    <rPh sb="5" eb="6">
      <t>ナカ</t>
    </rPh>
    <rPh sb="6" eb="7">
      <t>トウ</t>
    </rPh>
    <phoneticPr fontId="10"/>
  </si>
  <si>
    <t>平均要介護度（母数に自立を含む）</t>
    <rPh sb="0" eb="2">
      <t>ヘイキン</t>
    </rPh>
    <rPh sb="2" eb="6">
      <t>ヨウカイゴド</t>
    </rPh>
    <rPh sb="7" eb="9">
      <t>ボスウ</t>
    </rPh>
    <rPh sb="10" eb="12">
      <t>ジリツ</t>
    </rPh>
    <rPh sb="13" eb="14">
      <t>フク</t>
    </rPh>
    <phoneticPr fontId="24"/>
  </si>
  <si>
    <t>0.5未満</t>
    <rPh sb="3" eb="5">
      <t>ミマン</t>
    </rPh>
    <phoneticPr fontId="10"/>
  </si>
  <si>
    <t>0.5～1.0未満</t>
    <rPh sb="7" eb="9">
      <t>ミマン</t>
    </rPh>
    <phoneticPr fontId="10"/>
  </si>
  <si>
    <t>1.0～1.5未満</t>
    <rPh sb="7" eb="9">
      <t>ミマン</t>
    </rPh>
    <phoneticPr fontId="10"/>
  </si>
  <si>
    <t>1.5～2.0未満</t>
    <rPh sb="7" eb="9">
      <t>ミマン</t>
    </rPh>
    <phoneticPr fontId="10"/>
  </si>
  <si>
    <t>2.0～2.5未満</t>
    <rPh sb="7" eb="9">
      <t>ミマン</t>
    </rPh>
    <phoneticPr fontId="10"/>
  </si>
  <si>
    <t>2.5～3.0未満</t>
    <rPh sb="7" eb="9">
      <t>ミマン</t>
    </rPh>
    <phoneticPr fontId="10"/>
  </si>
  <si>
    <t>3.0～3.5未満</t>
    <rPh sb="7" eb="9">
      <t>ミマン</t>
    </rPh>
    <phoneticPr fontId="10"/>
  </si>
  <si>
    <t>3.5～4.0未満</t>
    <rPh sb="7" eb="9">
      <t>ミマン</t>
    </rPh>
    <phoneticPr fontId="10"/>
  </si>
  <si>
    <t>4.0～4.5未満</t>
    <rPh sb="7" eb="9">
      <t>ミマン</t>
    </rPh>
    <phoneticPr fontId="10"/>
  </si>
  <si>
    <t>4.5以上</t>
    <rPh sb="3" eb="5">
      <t>イジョウ</t>
    </rPh>
    <phoneticPr fontId="10"/>
  </si>
  <si>
    <t>無回答</t>
    <rPh sb="0" eb="3">
      <t>ムカイトウ</t>
    </rPh>
    <phoneticPr fontId="10"/>
  </si>
  <si>
    <t>認知症の程度別別入居者数（人数積み上げ）</t>
    <rPh sb="0" eb="3">
      <t>ニンチショウ</t>
    </rPh>
    <rPh sb="4" eb="6">
      <t>テイド</t>
    </rPh>
    <rPh sb="6" eb="8">
      <t>ベツベツ</t>
    </rPh>
    <rPh sb="7" eb="8">
      <t>ベツ</t>
    </rPh>
    <rPh sb="8" eb="11">
      <t>ニュウキョシャ</t>
    </rPh>
    <rPh sb="11" eb="12">
      <t>スウ</t>
    </rPh>
    <rPh sb="13" eb="15">
      <t>ニンズウ</t>
    </rPh>
    <rPh sb="15" eb="16">
      <t>ツ</t>
    </rPh>
    <rPh sb="17" eb="18">
      <t>ア</t>
    </rPh>
    <phoneticPr fontId="24"/>
  </si>
  <si>
    <t>自立</t>
    <rPh sb="0" eb="2">
      <t>ジリツ</t>
    </rPh>
    <phoneticPr fontId="10"/>
  </si>
  <si>
    <t>不明</t>
    <rPh sb="0" eb="2">
      <t>フメイ</t>
    </rPh>
    <phoneticPr fontId="10"/>
  </si>
  <si>
    <t>生活保護を受給している入居者の割合</t>
    <rPh sb="0" eb="2">
      <t>セイカツ</t>
    </rPh>
    <rPh sb="2" eb="4">
      <t>ホゴ</t>
    </rPh>
    <rPh sb="5" eb="7">
      <t>ジュキュウ</t>
    </rPh>
    <rPh sb="11" eb="14">
      <t>ニュウキョシャ</t>
    </rPh>
    <rPh sb="15" eb="17">
      <t>ワリアイ</t>
    </rPh>
    <phoneticPr fontId="24"/>
  </si>
  <si>
    <t>20％未満</t>
    <rPh sb="3" eb="5">
      <t>ミマン</t>
    </rPh>
    <phoneticPr fontId="10"/>
  </si>
  <si>
    <t>20～50％未満</t>
    <rPh sb="6" eb="8">
      <t>ミマン</t>
    </rPh>
    <phoneticPr fontId="10"/>
  </si>
  <si>
    <t>50～80％未満</t>
    <rPh sb="6" eb="8">
      <t>ミマン</t>
    </rPh>
    <phoneticPr fontId="10"/>
  </si>
  <si>
    <t>80％以上</t>
    <rPh sb="3" eb="5">
      <t>イジョウ</t>
    </rPh>
    <phoneticPr fontId="10"/>
  </si>
  <si>
    <t>看取り率</t>
    <rPh sb="0" eb="2">
      <t>ミト</t>
    </rPh>
    <rPh sb="3" eb="4">
      <t>リツ</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</si>
</sst>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N\=#,##0"/>
    <numFmt numFmtId="177" formatCode="0.0"/>
    <numFmt numFmtId="178" formatCode="#,##0.0&quot;円&quot;"/>
    <numFmt numFmtId="179" formatCode="#,##0.0"/>
    <numFmt numFmtId="180" formatCode="\n\=#,##0"/>
    <numFmt numFmtId="181" formatCode="000"/>
    <numFmt numFmtId="182" formatCode="#,##0.0;[Red]\-#,##0.0"/>
    <numFmt numFmtId="183" formatCode="0.0;\-0.0;#"/>
    <numFmt numFmtId="184" formatCode="0.0&quot;人&quot;"/>
    <numFmt numFmtId="185" formatCode="0.0&quot;％&quot;"/>
  </numFmts>
  <fonts count="25" x14ac:knownFonts="1">
    <font>
      <sz val="10"/>
      <name val="ＭＳ 明朝"/>
      <family val="1"/>
      <charset val="128"/>
    </font>
    <font>
      <sz val="6"/>
      <name val="ＭＳ 明朝"/>
      <family val="1"/>
      <charset val="128"/>
    </font>
    <font>
      <sz val="9"/>
      <name val="ＭＳ 明朝"/>
      <family val="1"/>
      <charset val="128"/>
    </font>
    <font>
      <sz val="10"/>
      <name val="ＭＳ ゴシック"/>
      <family val="3"/>
      <charset val="128"/>
    </font>
    <font>
      <sz val="9"/>
      <name val="ＭＳ ゴシック"/>
      <family val="3"/>
      <charset val="128"/>
    </font>
    <font>
      <sz val="8"/>
      <name val="ＭＳ Ｐ明朝"/>
      <family val="1"/>
      <charset val="128"/>
    </font>
    <font>
      <sz val="9"/>
      <name val="ＭＳ Ｐ明朝"/>
      <family val="1"/>
      <charset val="128"/>
    </font>
    <font>
      <b/>
      <sz val="9"/>
      <name val="ＭＳ 明朝"/>
      <family val="1"/>
      <charset val="128"/>
    </font>
    <font>
      <sz val="8"/>
      <name val="ＭＳ 明朝"/>
      <family val="1"/>
      <charset val="128"/>
    </font>
    <font>
      <sz val="10"/>
      <color rgb="FF3F3F76"/>
      <name val="ＭＳ 明朝"/>
      <family val="2"/>
      <charset val="128"/>
    </font>
    <font>
      <sz val="10"/>
      <color theme="1"/>
      <name val="ＭＳ 明朝"/>
      <family val="2"/>
      <charset val="128"/>
    </font>
    <font>
      <sz val="7"/>
      <name val="ＭＳ Ｐ明朝"/>
      <family val="1"/>
      <charset val="128"/>
    </font>
    <font>
      <vertAlign val="superscript"/>
      <sz val="9"/>
      <name val="ＭＳ 明朝"/>
      <family val="1"/>
      <charset val="128"/>
    </font>
    <font>
      <b/>
      <sz val="9"/>
      <name val="ＭＳ ゴシック"/>
      <family val="3"/>
      <charset val="128"/>
    </font>
    <font>
      <b/>
      <sz val="8"/>
      <color theme="1"/>
      <name val="ＭＳ 明朝"/>
      <family val="1"/>
      <charset val="128"/>
    </font>
    <font>
      <sz val="10"/>
      <name val="ＭＳ 明朝"/>
      <family val="1"/>
      <charset val="128"/>
    </font>
    <font>
      <sz val="10"/>
      <color rgb="FFFF0000"/>
      <name val="ＭＳ 明朝"/>
      <family val="1"/>
      <charset val="128"/>
    </font>
    <font>
      <i/>
      <sz val="9"/>
      <name val="ＭＳ 明朝"/>
      <family val="1"/>
      <charset val="128"/>
    </font>
    <font>
      <sz val="9"/>
      <color rgb="FFFF0000"/>
      <name val="ＭＳ 明朝"/>
      <family val="1"/>
      <charset val="128"/>
    </font>
    <font>
      <sz val="9"/>
      <color theme="1"/>
      <name val="ＭＳ 明朝"/>
      <family val="1"/>
      <charset val="128"/>
    </font>
    <font>
      <sz val="9"/>
      <color theme="1"/>
      <name val="ＭＳ Ｐ明朝"/>
      <family val="1"/>
      <charset val="128"/>
    </font>
    <font>
      <b/>
      <sz val="9"/>
      <color theme="1"/>
      <name val="ＭＳ 明朝"/>
      <family val="1"/>
      <charset val="128"/>
    </font>
    <font>
      <sz val="8.5"/>
      <name val="ＭＳ Ｐ明朝"/>
      <family val="1"/>
      <charset val="128"/>
    </font>
    <font>
      <sz val="9"/>
      <color theme="1"/>
      <name val="ＭＳ 明朝"/>
      <family val="2"/>
      <charset val="128"/>
    </font>
    <font>
      <sz val="6"/>
      <name val="ＭＳ 明朝"/>
      <family val="2"/>
      <charset val="128"/>
    </font>
  </fonts>
  <fills count="2">
    <fill>
      <patternFill patternType="none"/>
    </fill>
    <fill>
      <patternFill patternType="gray125"/>
    </fill>
  </fills>
  <borders count="62">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top style="hair">
        <color indexed="64"/>
      </top>
      <bottom/>
      <diagonal/>
    </border>
    <border>
      <left style="double">
        <color indexed="64"/>
      </left>
      <right style="thin">
        <color indexed="64"/>
      </right>
      <top/>
      <bottom style="hair">
        <color indexed="64"/>
      </bottom>
      <diagonal/>
    </border>
    <border>
      <left style="thin">
        <color indexed="64"/>
      </left>
      <right style="double">
        <color indexed="64"/>
      </right>
      <top/>
      <bottom style="thin">
        <color indexed="64"/>
      </bottom>
      <diagonal/>
    </border>
    <border>
      <left style="double">
        <color indexed="64"/>
      </left>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style="double">
        <color indexed="64"/>
      </left>
      <right style="thin">
        <color indexed="64"/>
      </right>
      <top style="hair">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thin">
        <color indexed="64"/>
      </bottom>
      <diagonal/>
    </border>
  </borders>
  <cellStyleXfs count="4">
    <xf numFmtId="0" fontId="0" fillId="0" borderId="0">
      <alignment vertical="center"/>
    </xf>
    <xf numFmtId="38" fontId="10" fillId="0" borderId="0" applyFont="0" applyFill="0" applyBorder="0" applyAlignment="0" applyProtection="0">
      <alignment vertical="center"/>
    </xf>
    <xf numFmtId="0" fontId="10" fillId="0" borderId="0">
      <alignment vertical="center"/>
    </xf>
    <xf numFmtId="38" fontId="15" fillId="0" borderId="0" applyFont="0" applyFill="0" applyBorder="0" applyAlignment="0" applyProtection="0">
      <alignment vertical="center"/>
    </xf>
  </cellStyleXfs>
  <cellXfs count="484">
    <xf numFmtId="0" fontId="0" fillId="0" borderId="0" xfId="0">
      <alignment vertical="center"/>
    </xf>
    <xf numFmtId="0" fontId="2" fillId="0" borderId="0" xfId="0" applyFont="1" applyFill="1">
      <alignment vertical="center"/>
    </xf>
    <xf numFmtId="176" fontId="2" fillId="0" borderId="9" xfId="0" applyNumberFormat="1" applyFont="1" applyFill="1" applyBorder="1" applyAlignment="1">
      <alignment horizontal="center" vertical="center"/>
    </xf>
    <xf numFmtId="177" fontId="2" fillId="0" borderId="7" xfId="0" applyNumberFormat="1" applyFont="1" applyFill="1" applyBorder="1">
      <alignment vertical="center"/>
    </xf>
    <xf numFmtId="177" fontId="2" fillId="0" borderId="8" xfId="0" applyNumberFormat="1" applyFont="1" applyFill="1" applyBorder="1">
      <alignment vertical="center"/>
    </xf>
    <xf numFmtId="177" fontId="2" fillId="0" borderId="9" xfId="0" applyNumberFormat="1" applyFont="1" applyFill="1" applyBorder="1">
      <alignment vertical="center"/>
    </xf>
    <xf numFmtId="177" fontId="2" fillId="0" borderId="10" xfId="0" applyNumberFormat="1" applyFont="1" applyFill="1" applyBorder="1" applyAlignment="1">
      <alignment horizontal="right" vertical="center"/>
    </xf>
    <xf numFmtId="0" fontId="2" fillId="0" borderId="0" xfId="0" applyFont="1" applyFill="1" applyBorder="1">
      <alignment vertical="center"/>
    </xf>
    <xf numFmtId="3" fontId="2" fillId="0" borderId="7" xfId="0" applyNumberFormat="1" applyFont="1" applyFill="1" applyBorder="1" applyAlignment="1">
      <alignment vertical="center"/>
    </xf>
    <xf numFmtId="3" fontId="2" fillId="0" borderId="8" xfId="0" applyNumberFormat="1" applyFont="1" applyFill="1" applyBorder="1" applyAlignment="1">
      <alignment vertical="center"/>
    </xf>
    <xf numFmtId="3" fontId="2" fillId="0" borderId="9" xfId="0" applyNumberFormat="1" applyFont="1" applyFill="1" applyBorder="1" applyAlignment="1">
      <alignment vertical="center"/>
    </xf>
    <xf numFmtId="177" fontId="2" fillId="0" borderId="7" xfId="0" applyNumberFormat="1" applyFont="1" applyFill="1" applyBorder="1" applyAlignment="1">
      <alignment vertical="center"/>
    </xf>
    <xf numFmtId="177" fontId="2" fillId="0" borderId="8" xfId="0" applyNumberFormat="1" applyFont="1" applyFill="1" applyBorder="1" applyAlignment="1">
      <alignment vertical="center"/>
    </xf>
    <xf numFmtId="177" fontId="2" fillId="0" borderId="9" xfId="0" applyNumberFormat="1" applyFont="1" applyFill="1" applyBorder="1" applyAlignment="1">
      <alignment vertical="center"/>
    </xf>
    <xf numFmtId="177" fontId="2" fillId="0" borderId="0" xfId="0" applyNumberFormat="1" applyFont="1" applyFill="1" applyBorder="1" applyAlignment="1">
      <alignment vertical="center"/>
    </xf>
    <xf numFmtId="177" fontId="2" fillId="0" borderId="7" xfId="0" applyNumberFormat="1" applyFont="1" applyFill="1" applyBorder="1" applyAlignment="1">
      <alignment horizontal="right" vertical="center"/>
    </xf>
    <xf numFmtId="177" fontId="2" fillId="0" borderId="8" xfId="0" applyNumberFormat="1" applyFont="1" applyFill="1" applyBorder="1" applyAlignment="1">
      <alignment horizontal="right" vertical="center"/>
    </xf>
    <xf numFmtId="3" fontId="2" fillId="0" borderId="7" xfId="0" applyNumberFormat="1" applyFont="1" applyFill="1" applyBorder="1">
      <alignment vertical="center"/>
    </xf>
    <xf numFmtId="3" fontId="2" fillId="0" borderId="8" xfId="0" applyNumberFormat="1" applyFont="1" applyFill="1" applyBorder="1">
      <alignment vertical="center"/>
    </xf>
    <xf numFmtId="3" fontId="2" fillId="0" borderId="9" xfId="0" applyNumberFormat="1" applyFont="1" applyFill="1" applyBorder="1">
      <alignment vertical="center"/>
    </xf>
    <xf numFmtId="176" fontId="2" fillId="0" borderId="4" xfId="0" applyNumberFormat="1" applyFont="1" applyFill="1" applyBorder="1" applyAlignment="1">
      <alignment vertical="center"/>
    </xf>
    <xf numFmtId="176" fontId="2" fillId="0" borderId="6" xfId="0" applyNumberFormat="1" applyFont="1" applyFill="1" applyBorder="1" applyAlignment="1">
      <alignment vertical="center"/>
    </xf>
    <xf numFmtId="49" fontId="2" fillId="0" borderId="0" xfId="0" applyNumberFormat="1" applyFont="1" applyFill="1">
      <alignment vertical="center"/>
    </xf>
    <xf numFmtId="177" fontId="2" fillId="0" borderId="0" xfId="0" applyNumberFormat="1" applyFont="1" applyFill="1" applyBorder="1" applyAlignment="1">
      <alignment horizontal="right" vertical="center"/>
    </xf>
    <xf numFmtId="177" fontId="2" fillId="0" borderId="4" xfId="0" applyNumberFormat="1" applyFont="1" applyFill="1" applyBorder="1">
      <alignment vertical="center"/>
    </xf>
    <xf numFmtId="177" fontId="2" fillId="0" borderId="11" xfId="0" applyNumberFormat="1" applyFont="1" applyFill="1" applyBorder="1" applyAlignment="1">
      <alignment horizontal="right" vertical="center"/>
    </xf>
    <xf numFmtId="177" fontId="2" fillId="0" borderId="6" xfId="0" applyNumberFormat="1" applyFont="1" applyFill="1" applyBorder="1">
      <alignment vertical="center"/>
    </xf>
    <xf numFmtId="0" fontId="2" fillId="0" borderId="14" xfId="0" applyFont="1" applyFill="1" applyBorder="1" applyAlignment="1">
      <alignment horizontal="centerContinuous" vertical="center"/>
    </xf>
    <xf numFmtId="0" fontId="2" fillId="0" borderId="15" xfId="0" applyFont="1" applyFill="1" applyBorder="1" applyAlignment="1">
      <alignment horizontal="centerContinuous" vertical="center"/>
    </xf>
    <xf numFmtId="0" fontId="2" fillId="0" borderId="11" xfId="0" applyFont="1" applyFill="1" applyBorder="1" applyAlignment="1">
      <alignment horizontal="centerContinuous" vertical="center"/>
    </xf>
    <xf numFmtId="0" fontId="2" fillId="0" borderId="0" xfId="0" applyNumberFormat="1" applyFont="1" applyFill="1" applyBorder="1" applyAlignment="1">
      <alignment vertical="center"/>
    </xf>
    <xf numFmtId="0" fontId="7" fillId="0" borderId="0" xfId="0" applyFont="1" applyFill="1" applyAlignment="1">
      <alignment horizontal="right" vertical="center"/>
    </xf>
    <xf numFmtId="49" fontId="2" fillId="0" borderId="1" xfId="0" applyNumberFormat="1" applyFont="1" applyFill="1" applyBorder="1">
      <alignment vertical="center"/>
    </xf>
    <xf numFmtId="0" fontId="2" fillId="0" borderId="12" xfId="0" applyFont="1" applyFill="1" applyBorder="1">
      <alignment vertical="center"/>
    </xf>
    <xf numFmtId="49" fontId="2" fillId="0" borderId="3" xfId="0" applyNumberFormat="1" applyFont="1" applyFill="1" applyBorder="1">
      <alignment vertical="center"/>
    </xf>
    <xf numFmtId="49" fontId="2" fillId="0" borderId="5" xfId="0" applyNumberFormat="1" applyFont="1" applyFill="1" applyBorder="1">
      <alignment vertical="center"/>
    </xf>
    <xf numFmtId="0" fontId="2" fillId="0" borderId="13" xfId="0" applyFont="1" applyFill="1" applyBorder="1">
      <alignment vertical="center"/>
    </xf>
    <xf numFmtId="0" fontId="2" fillId="0" borderId="9" xfId="0" applyFont="1" applyFill="1" applyBorder="1" applyAlignment="1">
      <alignment horizontal="center" vertical="center"/>
    </xf>
    <xf numFmtId="49" fontId="2" fillId="0" borderId="14" xfId="0" applyNumberFormat="1" applyFont="1" applyFill="1" applyBorder="1" applyAlignment="1">
      <alignment horizontal="centerContinuous" vertical="center"/>
    </xf>
    <xf numFmtId="3" fontId="2" fillId="0" borderId="10" xfId="0" applyNumberFormat="1" applyFont="1" applyFill="1" applyBorder="1">
      <alignment vertical="center"/>
    </xf>
    <xf numFmtId="179" fontId="2" fillId="0" borderId="10" xfId="0" applyNumberFormat="1" applyFont="1" applyFill="1" applyBorder="1" applyAlignment="1">
      <alignment vertical="center"/>
    </xf>
    <xf numFmtId="177" fontId="2" fillId="0" borderId="11" xfId="0" applyNumberFormat="1" applyFont="1" applyFill="1" applyBorder="1" applyAlignment="1">
      <alignment vertical="center"/>
    </xf>
    <xf numFmtId="177" fontId="2" fillId="0" borderId="17" xfId="0" applyNumberFormat="1" applyFont="1" applyFill="1" applyBorder="1">
      <alignment vertical="center"/>
    </xf>
    <xf numFmtId="0" fontId="4" fillId="0" borderId="0" xfId="0"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horizontal="centerContinuous" vertical="center"/>
    </xf>
    <xf numFmtId="176" fontId="2" fillId="0" borderId="0" xfId="0" applyNumberFormat="1" applyFont="1" applyFill="1" applyBorder="1">
      <alignment vertical="center"/>
    </xf>
    <xf numFmtId="3" fontId="2" fillId="0" borderId="10" xfId="0" applyNumberFormat="1" applyFont="1" applyFill="1" applyBorder="1" applyAlignment="1">
      <alignment vertical="center"/>
    </xf>
    <xf numFmtId="0" fontId="2" fillId="0" borderId="2" xfId="0" applyFont="1" applyFill="1" applyBorder="1" applyAlignment="1">
      <alignment vertical="center"/>
    </xf>
    <xf numFmtId="0" fontId="2" fillId="0" borderId="4" xfId="0" applyFont="1" applyFill="1" applyBorder="1" applyAlignment="1">
      <alignment vertical="center"/>
    </xf>
    <xf numFmtId="0" fontId="2" fillId="0" borderId="19" xfId="0" applyFont="1" applyFill="1" applyBorder="1">
      <alignment vertical="center"/>
    </xf>
    <xf numFmtId="3" fontId="2" fillId="0" borderId="17" xfId="0" applyNumberFormat="1" applyFont="1" applyFill="1" applyBorder="1">
      <alignment vertical="center"/>
    </xf>
    <xf numFmtId="0" fontId="2" fillId="0" borderId="13" xfId="0" applyFont="1" applyFill="1" applyBorder="1" applyAlignment="1">
      <alignment vertical="center"/>
    </xf>
    <xf numFmtId="176" fontId="2" fillId="0" borderId="0" xfId="0" applyNumberFormat="1" applyFont="1" applyFill="1" applyBorder="1" applyAlignment="1">
      <alignment vertical="center"/>
    </xf>
    <xf numFmtId="3" fontId="2" fillId="0" borderId="0" xfId="0" applyNumberFormat="1" applyFont="1" applyFill="1" applyBorder="1">
      <alignment vertical="center"/>
    </xf>
    <xf numFmtId="0" fontId="2" fillId="0" borderId="0" xfId="0" applyFont="1" applyFill="1" applyBorder="1" applyAlignment="1">
      <alignment vertical="center"/>
    </xf>
    <xf numFmtId="0" fontId="3" fillId="0" borderId="0" xfId="0" applyFont="1" applyFill="1">
      <alignment vertical="center"/>
    </xf>
    <xf numFmtId="49" fontId="2" fillId="0" borderId="1" xfId="0" applyNumberFormat="1" applyFont="1" applyFill="1" applyBorder="1" applyAlignment="1">
      <alignment horizontal="centerContinuous" vertical="center"/>
    </xf>
    <xf numFmtId="0" fontId="2" fillId="0" borderId="12" xfId="0" applyFont="1" applyFill="1" applyBorder="1" applyAlignment="1">
      <alignment horizontal="centerContinuous" vertical="center"/>
    </xf>
    <xf numFmtId="49" fontId="2" fillId="0" borderId="7" xfId="0" applyNumberFormat="1" applyFont="1" applyFill="1" applyBorder="1" applyAlignment="1">
      <alignment horizontal="center" vertical="center"/>
    </xf>
    <xf numFmtId="0" fontId="2" fillId="0" borderId="12" xfId="0" applyFont="1" applyFill="1" applyBorder="1" applyAlignment="1">
      <alignment vertical="center"/>
    </xf>
    <xf numFmtId="49" fontId="6" fillId="0" borderId="3" xfId="0" applyNumberFormat="1" applyFont="1" applyFill="1" applyBorder="1">
      <alignment vertical="center"/>
    </xf>
    <xf numFmtId="49" fontId="2" fillId="0" borderId="0" xfId="0" applyNumberFormat="1" applyFont="1" applyFill="1" applyBorder="1" applyAlignment="1">
      <alignment horizontal="centerContinuous" vertical="center"/>
    </xf>
    <xf numFmtId="0" fontId="4" fillId="0" borderId="0" xfId="0" applyFont="1" applyFill="1" applyAlignment="1">
      <alignment vertical="center" wrapText="1"/>
    </xf>
    <xf numFmtId="0" fontId="2" fillId="0" borderId="1" xfId="0" applyFont="1" applyFill="1" applyBorder="1">
      <alignment vertical="center"/>
    </xf>
    <xf numFmtId="0" fontId="2" fillId="0" borderId="5" xfId="0" applyFont="1" applyFill="1" applyBorder="1">
      <alignment vertical="center"/>
    </xf>
    <xf numFmtId="0" fontId="2" fillId="0" borderId="5" xfId="0" applyFont="1" applyFill="1" applyBorder="1" applyAlignment="1">
      <alignment horizontal="center" vertical="center"/>
    </xf>
    <xf numFmtId="3" fontId="2" fillId="0" borderId="3" xfId="0" applyNumberFormat="1" applyFont="1" applyFill="1" applyBorder="1">
      <alignment vertical="center"/>
    </xf>
    <xf numFmtId="3" fontId="2" fillId="0" borderId="14" xfId="0" applyNumberFormat="1" applyFont="1" applyFill="1" applyBorder="1">
      <alignment vertical="center"/>
    </xf>
    <xf numFmtId="49" fontId="2" fillId="0" borderId="0" xfId="0" applyNumberFormat="1" applyFont="1" applyFill="1" applyBorder="1" applyAlignment="1">
      <alignment horizontal="left" vertical="center"/>
    </xf>
    <xf numFmtId="49" fontId="2" fillId="0" borderId="3" xfId="0" applyNumberFormat="1" applyFont="1" applyFill="1" applyBorder="1" applyAlignment="1">
      <alignment horizontal="centerContinuous" vertical="center"/>
    </xf>
    <xf numFmtId="177" fontId="2" fillId="0" borderId="10" xfId="0" applyNumberFormat="1" applyFont="1" applyFill="1" applyBorder="1" applyAlignment="1">
      <alignment vertical="center"/>
    </xf>
    <xf numFmtId="3" fontId="2" fillId="0" borderId="5" xfId="0" applyNumberFormat="1" applyFont="1" applyFill="1" applyBorder="1">
      <alignment vertical="center"/>
    </xf>
    <xf numFmtId="0" fontId="4" fillId="0" borderId="0" xfId="0" applyFont="1" applyFill="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49" fontId="2" fillId="0" borderId="15" xfId="0" applyNumberFormat="1" applyFont="1" applyFill="1" applyBorder="1" applyAlignment="1">
      <alignment horizontal="centerContinuous" vertical="center"/>
    </xf>
    <xf numFmtId="0" fontId="5" fillId="0" borderId="14" xfId="0" applyFont="1" applyFill="1" applyBorder="1" applyAlignment="1">
      <alignment horizontal="centerContinuous" vertical="center"/>
    </xf>
    <xf numFmtId="177" fontId="2" fillId="0" borderId="0" xfId="0" applyNumberFormat="1" applyFont="1" applyFill="1" applyBorder="1">
      <alignment vertical="center"/>
    </xf>
    <xf numFmtId="0" fontId="2" fillId="0" borderId="10" xfId="0" applyFont="1" applyFill="1" applyBorder="1" applyAlignment="1">
      <alignment horizontal="center" vertical="center"/>
    </xf>
    <xf numFmtId="176" fontId="2" fillId="0" borderId="10" xfId="0" applyNumberFormat="1" applyFont="1" applyFill="1" applyBorder="1" applyAlignment="1">
      <alignment horizontal="center" vertical="center"/>
    </xf>
    <xf numFmtId="0" fontId="5" fillId="0" borderId="15" xfId="0" applyFont="1" applyFill="1" applyBorder="1" applyAlignment="1">
      <alignment horizontal="center" vertical="center"/>
    </xf>
    <xf numFmtId="0" fontId="5" fillId="0" borderId="11" xfId="0" applyFont="1" applyFill="1" applyBorder="1" applyAlignment="1">
      <alignment horizontal="centerContinuous" vertical="center"/>
    </xf>
    <xf numFmtId="0" fontId="7" fillId="0" borderId="0" xfId="0" applyFont="1" applyFill="1" applyAlignment="1">
      <alignment vertical="center"/>
    </xf>
    <xf numFmtId="0" fontId="5" fillId="0" borderId="15" xfId="0" applyFont="1" applyFill="1" applyBorder="1" applyAlignment="1">
      <alignment horizontal="centerContinuous" vertical="center"/>
    </xf>
    <xf numFmtId="49" fontId="2" fillId="0" borderId="12" xfId="0" applyNumberFormat="1" applyFont="1" applyFill="1" applyBorder="1">
      <alignment vertical="center"/>
    </xf>
    <xf numFmtId="49" fontId="2" fillId="0" borderId="13" xfId="0" applyNumberFormat="1" applyFont="1" applyFill="1" applyBorder="1">
      <alignment vertical="center"/>
    </xf>
    <xf numFmtId="0" fontId="5" fillId="0" borderId="0" xfId="0"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0" fontId="2" fillId="0" borderId="0" xfId="0" applyFont="1" applyFill="1" applyBorder="1" applyAlignment="1">
      <alignment horizontal="center" vertical="center"/>
    </xf>
    <xf numFmtId="178" fontId="2" fillId="0" borderId="0" xfId="0" applyNumberFormat="1" applyFont="1" applyFill="1" applyBorder="1" applyAlignment="1">
      <alignment horizontal="center" vertical="center"/>
    </xf>
    <xf numFmtId="0" fontId="2" fillId="0" borderId="3" xfId="0" applyFont="1" applyFill="1" applyBorder="1" applyAlignment="1">
      <alignment horizontal="centerContinuous" vertical="center"/>
    </xf>
    <xf numFmtId="49" fontId="2" fillId="0" borderId="0" xfId="0" applyNumberFormat="1" applyFont="1" applyFill="1" applyBorder="1" applyAlignment="1">
      <alignment vertical="center"/>
    </xf>
    <xf numFmtId="0" fontId="2" fillId="0" borderId="15" xfId="0" applyFont="1" applyFill="1" applyBorder="1" applyAlignment="1">
      <alignment horizontal="center" vertical="center"/>
    </xf>
    <xf numFmtId="0" fontId="5" fillId="0" borderId="8" xfId="0" applyFont="1" applyFill="1" applyBorder="1" applyAlignment="1">
      <alignment horizontal="center" vertical="top" wrapText="1"/>
    </xf>
    <xf numFmtId="0" fontId="5" fillId="0" borderId="4" xfId="0" applyFont="1" applyFill="1" applyBorder="1" applyAlignment="1">
      <alignment horizontal="center" vertical="top" wrapText="1"/>
    </xf>
    <xf numFmtId="177" fontId="2" fillId="0" borderId="2" xfId="0" applyNumberFormat="1" applyFont="1" applyFill="1" applyBorder="1">
      <alignment vertical="center"/>
    </xf>
    <xf numFmtId="0" fontId="5" fillId="0" borderId="21" xfId="0" applyFont="1" applyFill="1" applyBorder="1" applyAlignment="1">
      <alignment horizontal="centerContinuous" vertical="center"/>
    </xf>
    <xf numFmtId="0" fontId="5" fillId="0" borderId="22" xfId="0" applyFont="1" applyFill="1" applyBorder="1" applyAlignment="1">
      <alignment horizontal="center" vertical="top" wrapText="1"/>
    </xf>
    <xf numFmtId="3" fontId="2" fillId="0" borderId="22" xfId="0" applyNumberFormat="1" applyFont="1" applyFill="1" applyBorder="1">
      <alignment vertical="center"/>
    </xf>
    <xf numFmtId="0" fontId="5" fillId="0" borderId="3" xfId="0" applyFont="1" applyFill="1" applyBorder="1" applyAlignment="1">
      <alignment horizontal="center" vertical="top" wrapText="1"/>
    </xf>
    <xf numFmtId="3" fontId="2" fillId="0" borderId="1" xfId="0" applyNumberFormat="1" applyFont="1" applyFill="1" applyBorder="1">
      <alignment vertical="center"/>
    </xf>
    <xf numFmtId="0" fontId="5" fillId="0" borderId="24" xfId="0" applyFont="1" applyFill="1" applyBorder="1" applyAlignment="1">
      <alignment horizontal="centerContinuous" vertical="center"/>
    </xf>
    <xf numFmtId="0" fontId="5" fillId="0" borderId="25" xfId="0" applyFont="1" applyFill="1" applyBorder="1" applyAlignment="1">
      <alignment horizontal="center" vertical="top" wrapText="1"/>
    </xf>
    <xf numFmtId="0" fontId="5" fillId="0" borderId="24" xfId="0" applyFont="1" applyFill="1" applyBorder="1" applyAlignment="1">
      <alignment horizontal="center" vertical="center"/>
    </xf>
    <xf numFmtId="176" fontId="2" fillId="0" borderId="28" xfId="0" applyNumberFormat="1" applyFont="1" applyFill="1" applyBorder="1" applyAlignment="1">
      <alignment horizontal="center" vertical="center"/>
    </xf>
    <xf numFmtId="177" fontId="2" fillId="0" borderId="26" xfId="0" applyNumberFormat="1" applyFont="1" applyFill="1" applyBorder="1">
      <alignment vertical="center"/>
    </xf>
    <xf numFmtId="177" fontId="2" fillId="0" borderId="25" xfId="0" applyNumberFormat="1" applyFont="1" applyFill="1" applyBorder="1">
      <alignment vertical="center"/>
    </xf>
    <xf numFmtId="177" fontId="2" fillId="0" borderId="27" xfId="0" applyNumberFormat="1" applyFont="1" applyFill="1" applyBorder="1" applyAlignment="1">
      <alignment horizontal="right" vertical="center"/>
    </xf>
    <xf numFmtId="3" fontId="2" fillId="0" borderId="0" xfId="0" applyNumberFormat="1" applyFont="1" applyFill="1" applyBorder="1" applyAlignment="1">
      <alignment vertical="center"/>
    </xf>
    <xf numFmtId="0" fontId="4" fillId="0" borderId="0" xfId="0" applyFont="1" applyFill="1" applyBorder="1">
      <alignment vertical="center"/>
    </xf>
    <xf numFmtId="177" fontId="2" fillId="0" borderId="28" xfId="0" applyNumberFormat="1" applyFont="1" applyFill="1" applyBorder="1">
      <alignment vertical="center"/>
    </xf>
    <xf numFmtId="3" fontId="2" fillId="0" borderId="4" xfId="0" applyNumberFormat="1" applyFont="1" applyFill="1" applyBorder="1">
      <alignment vertical="center"/>
    </xf>
    <xf numFmtId="3" fontId="2" fillId="0" borderId="10" xfId="0" applyNumberFormat="1" applyFont="1" applyFill="1" applyBorder="1" applyAlignment="1">
      <alignment horizontal="right" vertical="center"/>
    </xf>
    <xf numFmtId="3" fontId="2" fillId="0" borderId="14" xfId="0" applyNumberFormat="1" applyFont="1" applyFill="1" applyBorder="1" applyAlignment="1">
      <alignment horizontal="right" vertical="center"/>
    </xf>
    <xf numFmtId="176" fontId="2" fillId="0" borderId="5" xfId="0" applyNumberFormat="1" applyFont="1" applyFill="1" applyBorder="1" applyAlignment="1">
      <alignment horizontal="center" vertical="center"/>
    </xf>
    <xf numFmtId="177" fontId="2" fillId="0" borderId="30" xfId="0" applyNumberFormat="1" applyFont="1" applyFill="1" applyBorder="1">
      <alignment vertical="center"/>
    </xf>
    <xf numFmtId="3" fontId="2" fillId="0" borderId="18" xfId="0" applyNumberFormat="1" applyFont="1" applyFill="1" applyBorder="1">
      <alignment vertical="center"/>
    </xf>
    <xf numFmtId="178" fontId="2" fillId="0" borderId="10" xfId="0" applyNumberFormat="1" applyFont="1" applyFill="1" applyBorder="1" applyAlignment="1">
      <alignment horizontal="center" vertical="center"/>
    </xf>
    <xf numFmtId="0" fontId="2" fillId="0" borderId="10" xfId="0" applyFont="1" applyFill="1" applyBorder="1" applyAlignment="1">
      <alignment horizontal="center" vertical="center" wrapText="1"/>
    </xf>
    <xf numFmtId="176" fontId="2" fillId="0" borderId="10" xfId="0" applyNumberFormat="1" applyFont="1" applyFill="1" applyBorder="1" applyAlignment="1">
      <alignment horizontal="center" vertical="top"/>
    </xf>
    <xf numFmtId="0" fontId="2" fillId="0" borderId="10" xfId="0" applyFont="1" applyFill="1" applyBorder="1" applyAlignment="1">
      <alignment horizontal="center" vertical="top"/>
    </xf>
    <xf numFmtId="0" fontId="2" fillId="0" borderId="10" xfId="0" applyFont="1" applyFill="1" applyBorder="1" applyAlignment="1">
      <alignment horizontal="center" vertical="top" wrapText="1"/>
    </xf>
    <xf numFmtId="0" fontId="5" fillId="0" borderId="7" xfId="0" applyFont="1" applyFill="1" applyBorder="1" applyAlignment="1">
      <alignment horizontal="center" vertical="top" wrapText="1"/>
    </xf>
    <xf numFmtId="0" fontId="8" fillId="0" borderId="15" xfId="0" applyFont="1" applyFill="1" applyBorder="1" applyAlignment="1">
      <alignment horizontal="center" vertical="center"/>
    </xf>
    <xf numFmtId="0" fontId="2" fillId="0" borderId="6" xfId="0" applyFont="1" applyFill="1" applyBorder="1" applyAlignment="1">
      <alignment horizontal="center" vertical="center"/>
    </xf>
    <xf numFmtId="177" fontId="2" fillId="0" borderId="23" xfId="0" applyNumberFormat="1" applyFont="1" applyFill="1" applyBorder="1" applyAlignment="1">
      <alignment horizontal="right" vertical="center"/>
    </xf>
    <xf numFmtId="177" fontId="2" fillId="0" borderId="22" xfId="0" applyNumberFormat="1" applyFont="1" applyFill="1" applyBorder="1">
      <alignment vertical="center"/>
    </xf>
    <xf numFmtId="3" fontId="2" fillId="0" borderId="1" xfId="0" applyNumberFormat="1" applyFont="1" applyFill="1" applyBorder="1" applyAlignment="1">
      <alignment horizontal="right" vertical="center"/>
    </xf>
    <xf numFmtId="3" fontId="2" fillId="0" borderId="15" xfId="0" applyNumberFormat="1" applyFont="1" applyFill="1" applyBorder="1" applyAlignment="1">
      <alignment vertical="center"/>
    </xf>
    <xf numFmtId="3" fontId="2" fillId="0" borderId="14" xfId="0" applyNumberFormat="1" applyFont="1" applyFill="1" applyBorder="1" applyAlignment="1">
      <alignment vertical="center"/>
    </xf>
    <xf numFmtId="177" fontId="2" fillId="0" borderId="20" xfId="0" applyNumberFormat="1" applyFont="1" applyFill="1" applyBorder="1" applyAlignment="1">
      <alignment vertical="center"/>
    </xf>
    <xf numFmtId="177" fontId="2" fillId="0" borderId="32" xfId="0" applyNumberFormat="1" applyFont="1" applyFill="1" applyBorder="1">
      <alignment vertical="center"/>
    </xf>
    <xf numFmtId="177" fontId="2" fillId="0" borderId="24" xfId="0" applyNumberFormat="1" applyFont="1" applyFill="1" applyBorder="1" applyAlignment="1">
      <alignment vertical="center"/>
    </xf>
    <xf numFmtId="177" fontId="2" fillId="0" borderId="15" xfId="0" applyNumberFormat="1" applyFont="1" applyFill="1" applyBorder="1" applyAlignment="1">
      <alignment vertical="center"/>
    </xf>
    <xf numFmtId="3" fontId="2" fillId="0" borderId="3" xfId="0" applyNumberFormat="1" applyFont="1" applyFill="1" applyBorder="1" applyAlignment="1">
      <alignment horizontal="right" vertical="center"/>
    </xf>
    <xf numFmtId="177" fontId="2" fillId="0" borderId="22" xfId="0" applyNumberFormat="1" applyFont="1" applyFill="1" applyBorder="1" applyAlignment="1">
      <alignment horizontal="right" vertical="center"/>
    </xf>
    <xf numFmtId="49" fontId="2" fillId="0" borderId="9" xfId="0" applyNumberFormat="1" applyFont="1" applyFill="1" applyBorder="1">
      <alignment vertical="center"/>
    </xf>
    <xf numFmtId="0" fontId="13" fillId="0" borderId="0" xfId="0" applyFont="1" applyFill="1" applyAlignment="1">
      <alignment vertical="center"/>
    </xf>
    <xf numFmtId="3" fontId="2" fillId="0" borderId="33" xfId="0" applyNumberFormat="1" applyFont="1" applyFill="1" applyBorder="1">
      <alignment vertical="center"/>
    </xf>
    <xf numFmtId="3" fontId="2" fillId="0" borderId="33" xfId="0" applyNumberFormat="1" applyFont="1" applyFill="1" applyBorder="1" applyAlignment="1">
      <alignment vertical="center"/>
    </xf>
    <xf numFmtId="3" fontId="2" fillId="0" borderId="35" xfId="0" applyNumberFormat="1" applyFont="1" applyFill="1" applyBorder="1" applyAlignment="1">
      <alignment horizontal="right" vertical="center"/>
    </xf>
    <xf numFmtId="177" fontId="2" fillId="0" borderId="36" xfId="0" applyNumberFormat="1" applyFont="1" applyFill="1" applyBorder="1">
      <alignment vertical="center"/>
    </xf>
    <xf numFmtId="177" fontId="2" fillId="0" borderId="33" xfId="0" applyNumberFormat="1" applyFont="1" applyFill="1" applyBorder="1">
      <alignment vertical="center"/>
    </xf>
    <xf numFmtId="177" fontId="2" fillId="0" borderId="33" xfId="0" applyNumberFormat="1" applyFont="1" applyFill="1" applyBorder="1" applyAlignment="1">
      <alignment vertical="center"/>
    </xf>
    <xf numFmtId="177" fontId="2" fillId="0" borderId="37" xfId="0" applyNumberFormat="1" applyFont="1" applyFill="1" applyBorder="1" applyAlignment="1">
      <alignment horizontal="right" vertical="center"/>
    </xf>
    <xf numFmtId="177" fontId="2" fillId="0" borderId="34" xfId="0" applyNumberFormat="1" applyFont="1" applyFill="1" applyBorder="1">
      <alignment vertical="center"/>
    </xf>
    <xf numFmtId="177" fontId="2" fillId="0" borderId="33" xfId="0" applyNumberFormat="1" applyFont="1" applyFill="1" applyBorder="1" applyAlignment="1">
      <alignment horizontal="right" vertical="center"/>
    </xf>
    <xf numFmtId="3" fontId="2" fillId="0" borderId="38" xfId="0" applyNumberFormat="1" applyFont="1" applyFill="1" applyBorder="1">
      <alignment vertical="center"/>
    </xf>
    <xf numFmtId="3" fontId="2" fillId="0" borderId="38" xfId="0" applyNumberFormat="1" applyFont="1" applyFill="1" applyBorder="1" applyAlignment="1">
      <alignment vertical="center"/>
    </xf>
    <xf numFmtId="3" fontId="2" fillId="0" borderId="40" xfId="0" applyNumberFormat="1" applyFont="1" applyFill="1" applyBorder="1" applyAlignment="1">
      <alignment horizontal="right" vertical="center"/>
    </xf>
    <xf numFmtId="177" fontId="2" fillId="0" borderId="41" xfId="0" applyNumberFormat="1" applyFont="1" applyFill="1" applyBorder="1">
      <alignment vertical="center"/>
    </xf>
    <xf numFmtId="177" fontId="2" fillId="0" borderId="38" xfId="0" applyNumberFormat="1" applyFont="1" applyFill="1" applyBorder="1">
      <alignment vertical="center"/>
    </xf>
    <xf numFmtId="177" fontId="2" fillId="0" borderId="38" xfId="0" applyNumberFormat="1" applyFont="1" applyFill="1" applyBorder="1" applyAlignment="1">
      <alignment vertical="center"/>
    </xf>
    <xf numFmtId="177" fontId="2" fillId="0" borderId="42" xfId="0" applyNumberFormat="1" applyFont="1" applyFill="1" applyBorder="1" applyAlignment="1">
      <alignment horizontal="right" vertical="center"/>
    </xf>
    <xf numFmtId="177" fontId="2" fillId="0" borderId="39" xfId="0" applyNumberFormat="1" applyFont="1" applyFill="1" applyBorder="1">
      <alignment vertical="center"/>
    </xf>
    <xf numFmtId="177" fontId="2" fillId="0" borderId="38" xfId="0" applyNumberFormat="1" applyFont="1" applyFill="1" applyBorder="1" applyAlignment="1">
      <alignment horizontal="right" vertical="center"/>
    </xf>
    <xf numFmtId="3" fontId="2" fillId="0" borderId="35" xfId="0" applyNumberFormat="1" applyFont="1" applyFill="1" applyBorder="1">
      <alignment vertical="center"/>
    </xf>
    <xf numFmtId="3" fontId="2" fillId="0" borderId="40" xfId="0" applyNumberFormat="1" applyFont="1" applyFill="1" applyBorder="1">
      <alignment vertical="center"/>
    </xf>
    <xf numFmtId="179" fontId="2" fillId="0" borderId="9" xfId="0" applyNumberFormat="1" applyFont="1" applyFill="1" applyBorder="1">
      <alignment vertical="center"/>
    </xf>
    <xf numFmtId="0" fontId="2" fillId="0" borderId="11" xfId="0" applyFont="1" applyFill="1" applyBorder="1">
      <alignment vertical="center"/>
    </xf>
    <xf numFmtId="179" fontId="2" fillId="0" borderId="7" xfId="0" applyNumberFormat="1" applyFont="1" applyFill="1" applyBorder="1">
      <alignment vertical="center"/>
    </xf>
    <xf numFmtId="179" fontId="2" fillId="0" borderId="8" xfId="0" applyNumberFormat="1" applyFont="1" applyFill="1" applyBorder="1">
      <alignment vertical="center"/>
    </xf>
    <xf numFmtId="49" fontId="2" fillId="0" borderId="10" xfId="0" applyNumberFormat="1" applyFont="1" applyFill="1" applyBorder="1" applyAlignment="1">
      <alignment horizontal="centerContinuous" vertical="center"/>
    </xf>
    <xf numFmtId="177" fontId="2" fillId="0" borderId="10" xfId="0" applyNumberFormat="1" applyFont="1" applyFill="1" applyBorder="1" applyAlignment="1">
      <alignment vertical="top" wrapText="1"/>
    </xf>
    <xf numFmtId="177" fontId="2" fillId="0" borderId="10" xfId="0" applyNumberFormat="1" applyFont="1" applyFill="1" applyBorder="1" applyAlignment="1">
      <alignment horizontal="center" vertical="top" wrapText="1"/>
    </xf>
    <xf numFmtId="49" fontId="2" fillId="0" borderId="8" xfId="0" applyNumberFormat="1" applyFont="1" applyFill="1" applyBorder="1" applyAlignment="1">
      <alignment vertical="center"/>
    </xf>
    <xf numFmtId="49" fontId="2" fillId="0" borderId="9" xfId="0" applyNumberFormat="1" applyFont="1" applyFill="1" applyBorder="1" applyAlignment="1">
      <alignment vertical="center"/>
    </xf>
    <xf numFmtId="0" fontId="2" fillId="0" borderId="6" xfId="0" applyFont="1" applyFill="1" applyBorder="1" applyAlignment="1">
      <alignment vertical="center"/>
    </xf>
    <xf numFmtId="0" fontId="2" fillId="0" borderId="10" xfId="0" applyFont="1" applyFill="1" applyBorder="1" applyAlignment="1">
      <alignment vertical="top" wrapText="1"/>
    </xf>
    <xf numFmtId="49" fontId="5" fillId="0" borderId="1" xfId="0" applyNumberFormat="1" applyFont="1" applyFill="1" applyBorder="1" applyAlignment="1">
      <alignment vertical="center"/>
    </xf>
    <xf numFmtId="49" fontId="5" fillId="0" borderId="3" xfId="0" applyNumberFormat="1" applyFont="1" applyFill="1" applyBorder="1" applyAlignment="1">
      <alignment vertical="center"/>
    </xf>
    <xf numFmtId="49" fontId="5" fillId="0" borderId="5" xfId="0" applyNumberFormat="1" applyFont="1" applyFill="1" applyBorder="1" applyAlignment="1">
      <alignment vertical="center"/>
    </xf>
    <xf numFmtId="49" fontId="5" fillId="0" borderId="0" xfId="0" applyNumberFormat="1" applyFont="1" applyFill="1" applyBorder="1" applyAlignment="1">
      <alignment vertical="center"/>
    </xf>
    <xf numFmtId="49" fontId="7" fillId="0" borderId="0" xfId="0" applyNumberFormat="1" applyFont="1" applyFill="1" applyBorder="1">
      <alignment vertical="center"/>
    </xf>
    <xf numFmtId="177" fontId="2" fillId="0" borderId="1" xfId="0" applyNumberFormat="1" applyFont="1" applyFill="1" applyBorder="1" applyAlignment="1">
      <alignment horizontal="right" vertical="center"/>
    </xf>
    <xf numFmtId="177" fontId="2" fillId="0" borderId="3" xfId="0" applyNumberFormat="1" applyFont="1" applyFill="1" applyBorder="1" applyAlignment="1">
      <alignment horizontal="right" vertical="center"/>
    </xf>
    <xf numFmtId="177" fontId="2" fillId="0" borderId="3" xfId="0" applyNumberFormat="1" applyFont="1" applyFill="1" applyBorder="1">
      <alignment vertical="center"/>
    </xf>
    <xf numFmtId="0" fontId="5" fillId="0" borderId="10" xfId="0" applyFont="1" applyFill="1" applyBorder="1" applyAlignment="1">
      <alignment horizontal="center" vertical="top" wrapText="1"/>
    </xf>
    <xf numFmtId="0" fontId="2" fillId="0" borderId="13" xfId="0" applyFont="1" applyFill="1" applyBorder="1" applyAlignment="1">
      <alignment horizontal="centerContinuous" vertical="center"/>
    </xf>
    <xf numFmtId="176" fontId="2" fillId="0" borderId="6" xfId="0" applyNumberFormat="1" applyFont="1" applyFill="1" applyBorder="1" applyAlignment="1">
      <alignment horizontal="center" vertical="center"/>
    </xf>
    <xf numFmtId="3" fontId="2" fillId="0" borderId="7" xfId="0" applyNumberFormat="1" applyFont="1" applyFill="1" applyBorder="1" applyAlignment="1">
      <alignment vertical="center" wrapText="1"/>
    </xf>
    <xf numFmtId="3" fontId="2" fillId="0" borderId="8" xfId="0" applyNumberFormat="1" applyFont="1" applyFill="1" applyBorder="1" applyAlignment="1">
      <alignment vertical="center" wrapText="1"/>
    </xf>
    <xf numFmtId="3" fontId="2" fillId="0" borderId="11" xfId="0" applyNumberFormat="1" applyFont="1" applyFill="1" applyBorder="1" applyAlignment="1">
      <alignment vertical="center"/>
    </xf>
    <xf numFmtId="177" fontId="2" fillId="0" borderId="0" xfId="0" applyNumberFormat="1" applyFont="1" applyFill="1">
      <alignment vertical="center"/>
    </xf>
    <xf numFmtId="3" fontId="2" fillId="0" borderId="0" xfId="0" applyNumberFormat="1" applyFont="1" applyFill="1">
      <alignment vertical="center"/>
    </xf>
    <xf numFmtId="3" fontId="5" fillId="0" borderId="10" xfId="0" applyNumberFormat="1" applyFont="1" applyFill="1" applyBorder="1" applyAlignment="1">
      <alignment vertical="center"/>
    </xf>
    <xf numFmtId="3" fontId="11" fillId="0" borderId="10" xfId="0" applyNumberFormat="1" applyFont="1" applyFill="1" applyBorder="1" applyAlignment="1">
      <alignment vertical="center"/>
    </xf>
    <xf numFmtId="3" fontId="2" fillId="0" borderId="23" xfId="0" applyNumberFormat="1" applyFont="1" applyFill="1" applyBorder="1" applyAlignment="1">
      <alignment horizontal="right" vertical="center"/>
    </xf>
    <xf numFmtId="3" fontId="2" fillId="0" borderId="22" xfId="0" applyNumberFormat="1" applyFont="1" applyFill="1" applyBorder="1" applyAlignment="1">
      <alignment horizontal="right" vertical="center"/>
    </xf>
    <xf numFmtId="3" fontId="2" fillId="0" borderId="20" xfId="0" applyNumberFormat="1" applyFont="1" applyFill="1" applyBorder="1" applyAlignment="1">
      <alignment vertical="center"/>
    </xf>
    <xf numFmtId="177" fontId="2" fillId="0" borderId="14" xfId="0" applyNumberFormat="1" applyFont="1" applyFill="1" applyBorder="1" applyAlignment="1">
      <alignment vertical="center"/>
    </xf>
    <xf numFmtId="178" fontId="2" fillId="0" borderId="0" xfId="0" applyNumberFormat="1" applyFont="1" applyFill="1" applyBorder="1" applyAlignment="1">
      <alignment vertical="center"/>
    </xf>
    <xf numFmtId="178" fontId="2" fillId="0" borderId="10" xfId="0" applyNumberFormat="1" applyFont="1" applyFill="1" applyBorder="1" applyAlignment="1">
      <alignment vertical="top" wrapText="1"/>
    </xf>
    <xf numFmtId="177" fontId="2" fillId="0" borderId="10" xfId="0" applyNumberFormat="1" applyFont="1" applyFill="1" applyBorder="1">
      <alignment vertical="center"/>
    </xf>
    <xf numFmtId="177" fontId="7" fillId="0" borderId="0" xfId="0" applyNumberFormat="1" applyFont="1" applyFill="1" applyBorder="1">
      <alignment vertical="center"/>
    </xf>
    <xf numFmtId="179" fontId="2" fillId="0" borderId="7" xfId="0" applyNumberFormat="1" applyFont="1" applyFill="1" applyBorder="1" applyAlignment="1">
      <alignment vertical="center"/>
    </xf>
    <xf numFmtId="179" fontId="2" fillId="0" borderId="8" xfId="0" applyNumberFormat="1" applyFont="1" applyFill="1" applyBorder="1" applyAlignment="1">
      <alignment vertical="center"/>
    </xf>
    <xf numFmtId="179" fontId="2" fillId="0" borderId="15" xfId="0" applyNumberFormat="1" applyFont="1" applyFill="1" applyBorder="1" applyAlignment="1">
      <alignment vertical="center"/>
    </xf>
    <xf numFmtId="179" fontId="2" fillId="0" borderId="7" xfId="0" applyNumberFormat="1" applyFont="1" applyFill="1" applyBorder="1" applyAlignment="1">
      <alignment horizontal="right" vertical="center"/>
    </xf>
    <xf numFmtId="179" fontId="2" fillId="0" borderId="8" xfId="0" applyNumberFormat="1" applyFont="1" applyFill="1" applyBorder="1" applyAlignment="1">
      <alignment horizontal="right" vertical="center"/>
    </xf>
    <xf numFmtId="0" fontId="2" fillId="0" borderId="1" xfId="0" applyFont="1" applyFill="1" applyBorder="1" applyAlignment="1">
      <alignment horizontal="centerContinuous" vertical="center"/>
    </xf>
    <xf numFmtId="49" fontId="4" fillId="0" borderId="0" xfId="0" applyNumberFormat="1" applyFont="1" applyFill="1">
      <alignment vertical="center"/>
    </xf>
    <xf numFmtId="0" fontId="2" fillId="0" borderId="1" xfId="0" applyFont="1" applyFill="1" applyBorder="1" applyAlignment="1">
      <alignment horizontal="center" vertical="center"/>
    </xf>
    <xf numFmtId="0" fontId="2" fillId="0" borderId="3" xfId="0" applyFont="1" applyFill="1" applyBorder="1" applyAlignment="1">
      <alignment horizontal="left" vertical="center"/>
    </xf>
    <xf numFmtId="0" fontId="6" fillId="0" borderId="3" xfId="0" applyFont="1" applyFill="1" applyBorder="1" applyAlignment="1">
      <alignment horizontal="left" vertical="center"/>
    </xf>
    <xf numFmtId="0" fontId="2" fillId="0" borderId="9" xfId="0" applyFont="1" applyFill="1" applyBorder="1" applyAlignment="1">
      <alignment horizontal="left" vertical="center"/>
    </xf>
    <xf numFmtId="180" fontId="2" fillId="0" borderId="9" xfId="0" applyNumberFormat="1" applyFont="1" applyFill="1" applyBorder="1" applyAlignment="1">
      <alignment horizontal="center" vertical="center"/>
    </xf>
    <xf numFmtId="180" fontId="2" fillId="0" borderId="31" xfId="0" applyNumberFormat="1" applyFont="1" applyFill="1" applyBorder="1" applyAlignment="1">
      <alignment horizontal="center" vertical="center"/>
    </xf>
    <xf numFmtId="3" fontId="2" fillId="0" borderId="11" xfId="0" applyNumberFormat="1" applyFont="1" applyFill="1" applyBorder="1" applyAlignment="1">
      <alignment horizontal="centerContinuous" vertical="center"/>
    </xf>
    <xf numFmtId="3" fontId="2" fillId="0" borderId="15" xfId="0" applyNumberFormat="1" applyFont="1" applyFill="1" applyBorder="1" applyAlignment="1">
      <alignment horizontal="centerContinuous" vertical="center"/>
    </xf>
    <xf numFmtId="180" fontId="2" fillId="0" borderId="28" xfId="0" applyNumberFormat="1" applyFont="1" applyFill="1" applyBorder="1" applyAlignment="1">
      <alignment horizontal="center" vertical="center"/>
    </xf>
    <xf numFmtId="3" fontId="2" fillId="0" borderId="2" xfId="0" applyNumberFormat="1" applyFont="1" applyFill="1" applyBorder="1">
      <alignment vertical="center"/>
    </xf>
    <xf numFmtId="3" fontId="2" fillId="0" borderId="6" xfId="0" applyNumberFormat="1" applyFont="1" applyFill="1" applyBorder="1">
      <alignment vertical="center"/>
    </xf>
    <xf numFmtId="176" fontId="2" fillId="0" borderId="0" xfId="0" applyNumberFormat="1" applyFont="1" applyFill="1">
      <alignment vertical="center"/>
    </xf>
    <xf numFmtId="3" fontId="2" fillId="0" borderId="27" xfId="0" applyNumberFormat="1" applyFont="1" applyFill="1" applyBorder="1" applyAlignment="1">
      <alignment horizontal="centerContinuous" vertical="center"/>
    </xf>
    <xf numFmtId="3" fontId="2" fillId="0" borderId="21" xfId="0" applyNumberFormat="1" applyFont="1" applyFill="1" applyBorder="1" applyAlignment="1">
      <alignment horizontal="centerContinuous" vertical="center"/>
    </xf>
    <xf numFmtId="3" fontId="2" fillId="0" borderId="0" xfId="0" applyNumberFormat="1" applyFont="1" applyFill="1" applyBorder="1" applyAlignment="1">
      <alignment horizontal="centerContinuous" vertical="center"/>
    </xf>
    <xf numFmtId="0" fontId="2" fillId="0" borderId="0" xfId="0" applyFont="1" applyFill="1" applyBorder="1" applyAlignment="1">
      <alignment horizontal="center" vertical="top" wrapText="1"/>
    </xf>
    <xf numFmtId="177" fontId="2" fillId="0" borderId="35" xfId="0" applyNumberFormat="1" applyFont="1" applyFill="1" applyBorder="1" applyAlignment="1">
      <alignment horizontal="right" vertical="center"/>
    </xf>
    <xf numFmtId="177" fontId="2" fillId="0" borderId="40" xfId="0" applyNumberFormat="1" applyFont="1" applyFill="1" applyBorder="1" applyAlignment="1">
      <alignment horizontal="right" vertical="center"/>
    </xf>
    <xf numFmtId="179" fontId="2" fillId="0" borderId="1" xfId="0" applyNumberFormat="1" applyFont="1" applyFill="1" applyBorder="1" applyAlignment="1">
      <alignment horizontal="right" vertical="center"/>
    </xf>
    <xf numFmtId="179" fontId="2" fillId="0" borderId="3" xfId="0" applyNumberFormat="1" applyFont="1" applyFill="1" applyBorder="1" applyAlignment="1">
      <alignment horizontal="right" vertical="center"/>
    </xf>
    <xf numFmtId="179" fontId="2" fillId="0" borderId="3" xfId="0" applyNumberFormat="1" applyFont="1" applyFill="1" applyBorder="1">
      <alignment vertical="center"/>
    </xf>
    <xf numFmtId="179" fontId="2" fillId="0" borderId="14" xfId="0" applyNumberFormat="1" applyFont="1" applyFill="1" applyBorder="1" applyAlignment="1">
      <alignment vertical="center"/>
    </xf>
    <xf numFmtId="49" fontId="2" fillId="0" borderId="1" xfId="0" applyNumberFormat="1" applyFont="1" applyFill="1" applyBorder="1" applyAlignment="1">
      <alignment vertical="center"/>
    </xf>
    <xf numFmtId="49" fontId="2" fillId="0" borderId="3" xfId="0" applyNumberFormat="1" applyFont="1" applyFill="1" applyBorder="1" applyAlignment="1">
      <alignment vertical="center"/>
    </xf>
    <xf numFmtId="49" fontId="2" fillId="0" borderId="5" xfId="0" applyNumberFormat="1" applyFont="1" applyFill="1" applyBorder="1" applyAlignment="1">
      <alignment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49" fontId="6" fillId="0" borderId="4" xfId="0" applyNumberFormat="1" applyFont="1" applyFill="1" applyBorder="1" applyAlignment="1">
      <alignment vertical="center" wrapText="1"/>
    </xf>
    <xf numFmtId="49" fontId="2" fillId="0" borderId="0" xfId="0" applyNumberFormat="1" applyFont="1" applyFill="1" applyBorder="1">
      <alignment vertical="center"/>
    </xf>
    <xf numFmtId="0" fontId="2" fillId="0" borderId="39" xfId="0" applyFont="1" applyFill="1" applyBorder="1">
      <alignment vertical="center"/>
    </xf>
    <xf numFmtId="179" fontId="2" fillId="0" borderId="38" xfId="0" applyNumberFormat="1" applyFont="1" applyFill="1" applyBorder="1">
      <alignment vertical="center"/>
    </xf>
    <xf numFmtId="0" fontId="2" fillId="0" borderId="4" xfId="0" applyFont="1" applyFill="1" applyBorder="1" applyAlignment="1">
      <alignment horizontal="centerContinuous" vertical="center"/>
    </xf>
    <xf numFmtId="49" fontId="6" fillId="0" borderId="1" xfId="0" applyNumberFormat="1" applyFont="1" applyFill="1" applyBorder="1" applyAlignment="1">
      <alignment vertical="center"/>
    </xf>
    <xf numFmtId="49" fontId="6" fillId="0" borderId="12" xfId="0" applyNumberFormat="1" applyFont="1" applyFill="1" applyBorder="1" applyAlignment="1">
      <alignment vertical="center" wrapText="1"/>
    </xf>
    <xf numFmtId="0" fontId="6" fillId="0" borderId="0" xfId="0" applyFont="1" applyFill="1" applyBorder="1">
      <alignment vertical="center"/>
    </xf>
    <xf numFmtId="0" fontId="6" fillId="0" borderId="13" xfId="0" applyFont="1" applyFill="1" applyBorder="1">
      <alignment vertical="center"/>
    </xf>
    <xf numFmtId="49" fontId="6" fillId="0" borderId="3" xfId="0" applyNumberFormat="1" applyFont="1" applyFill="1" applyBorder="1" applyAlignment="1">
      <alignment vertical="center"/>
    </xf>
    <xf numFmtId="49" fontId="6" fillId="0" borderId="0" xfId="0" applyNumberFormat="1" applyFont="1" applyFill="1" applyBorder="1" applyAlignment="1">
      <alignment vertical="center"/>
    </xf>
    <xf numFmtId="177" fontId="2" fillId="0" borderId="14" xfId="0" applyNumberFormat="1" applyFont="1" applyFill="1" applyBorder="1" applyAlignment="1">
      <alignment horizontal="right" vertical="center"/>
    </xf>
    <xf numFmtId="177" fontId="2" fillId="0" borderId="20" xfId="0" applyNumberFormat="1" applyFont="1" applyFill="1" applyBorder="1" applyAlignment="1">
      <alignment horizontal="right" vertical="center"/>
    </xf>
    <xf numFmtId="179" fontId="2" fillId="0" borderId="0" xfId="0" applyNumberFormat="1" applyFont="1" applyFill="1">
      <alignment vertical="center"/>
    </xf>
    <xf numFmtId="3" fontId="6" fillId="0" borderId="10" xfId="0" applyNumberFormat="1" applyFont="1" applyFill="1" applyBorder="1" applyAlignment="1">
      <alignment vertical="center"/>
    </xf>
    <xf numFmtId="49" fontId="2" fillId="0" borderId="0" xfId="0" applyNumberFormat="1" applyFont="1" applyFill="1" applyBorder="1" applyAlignment="1">
      <alignment horizontal="center" vertical="center"/>
    </xf>
    <xf numFmtId="180" fontId="2" fillId="0" borderId="7" xfId="0" applyNumberFormat="1" applyFont="1" applyFill="1" applyBorder="1">
      <alignment vertical="center"/>
    </xf>
    <xf numFmtId="180" fontId="2" fillId="0" borderId="8" xfId="0" applyNumberFormat="1" applyFont="1" applyFill="1" applyBorder="1">
      <alignment vertical="center"/>
    </xf>
    <xf numFmtId="180" fontId="2" fillId="0" borderId="9" xfId="0" applyNumberFormat="1" applyFont="1" applyFill="1" applyBorder="1">
      <alignment vertical="center"/>
    </xf>
    <xf numFmtId="176" fontId="2" fillId="0" borderId="7" xfId="0" applyNumberFormat="1" applyFont="1" applyFill="1" applyBorder="1">
      <alignment vertical="center"/>
    </xf>
    <xf numFmtId="176" fontId="2" fillId="0" borderId="8" xfId="0" applyNumberFormat="1" applyFont="1" applyFill="1" applyBorder="1">
      <alignment vertical="center"/>
    </xf>
    <xf numFmtId="176" fontId="2" fillId="0" borderId="9" xfId="0" applyNumberFormat="1" applyFont="1" applyFill="1" applyBorder="1">
      <alignment vertical="center"/>
    </xf>
    <xf numFmtId="0" fontId="16" fillId="0" borderId="0" xfId="0" applyFont="1" applyFill="1">
      <alignment vertical="center"/>
    </xf>
    <xf numFmtId="49" fontId="5" fillId="0" borderId="50" xfId="0" applyNumberFormat="1" applyFont="1" applyFill="1" applyBorder="1" applyAlignment="1">
      <alignment vertical="center" wrapText="1"/>
    </xf>
    <xf numFmtId="49" fontId="5" fillId="0" borderId="3" xfId="0" applyNumberFormat="1" applyFont="1" applyFill="1" applyBorder="1">
      <alignment vertical="center"/>
    </xf>
    <xf numFmtId="0" fontId="8" fillId="0" borderId="14" xfId="0" applyFont="1" applyFill="1" applyBorder="1" applyAlignment="1">
      <alignment horizontal="centerContinuous" vertical="center"/>
    </xf>
    <xf numFmtId="0" fontId="8" fillId="0" borderId="15" xfId="0" applyFont="1" applyFill="1" applyBorder="1" applyAlignment="1">
      <alignment horizontal="centerContinuous" vertical="center"/>
    </xf>
    <xf numFmtId="0" fontId="8" fillId="0" borderId="11" xfId="0" applyFont="1" applyFill="1" applyBorder="1" applyAlignment="1">
      <alignment horizontal="centerContinuous" vertical="center"/>
    </xf>
    <xf numFmtId="3" fontId="2" fillId="0" borderId="0" xfId="0" applyNumberFormat="1" applyFont="1" applyFill="1" applyAlignment="1">
      <alignment vertical="center"/>
    </xf>
    <xf numFmtId="3" fontId="2" fillId="0" borderId="46" xfId="0" applyNumberFormat="1" applyFont="1" applyFill="1" applyBorder="1">
      <alignment vertical="center"/>
    </xf>
    <xf numFmtId="179" fontId="2" fillId="0" borderId="23" xfId="0" applyNumberFormat="1" applyFont="1" applyFill="1" applyBorder="1">
      <alignment vertical="center"/>
    </xf>
    <xf numFmtId="179" fontId="2" fillId="0" borderId="22" xfId="0" applyNumberFormat="1" applyFont="1" applyFill="1" applyBorder="1">
      <alignment vertical="center"/>
    </xf>
    <xf numFmtId="179" fontId="2" fillId="0" borderId="42" xfId="0" applyNumberFormat="1" applyFont="1" applyFill="1" applyBorder="1">
      <alignment vertical="center"/>
    </xf>
    <xf numFmtId="179" fontId="2" fillId="0" borderId="31" xfId="0" applyNumberFormat="1" applyFont="1" applyFill="1" applyBorder="1">
      <alignment vertical="center"/>
    </xf>
    <xf numFmtId="0" fontId="6" fillId="0" borderId="15" xfId="0" applyFont="1" applyFill="1" applyBorder="1" applyAlignment="1">
      <alignment horizontal="center" vertical="center"/>
    </xf>
    <xf numFmtId="0" fontId="6" fillId="0" borderId="21" xfId="0" applyFont="1" applyFill="1" applyBorder="1" applyAlignment="1">
      <alignment horizontal="centerContinuous" vertical="center"/>
    </xf>
    <xf numFmtId="0" fontId="2" fillId="0" borderId="21" xfId="0" applyFont="1" applyFill="1" applyBorder="1" applyAlignment="1">
      <alignment horizontal="centerContinuous" vertical="center"/>
    </xf>
    <xf numFmtId="3" fontId="2" fillId="0" borderId="12" xfId="0" applyNumberFormat="1" applyFont="1" applyFill="1" applyBorder="1">
      <alignment vertical="center"/>
    </xf>
    <xf numFmtId="49" fontId="2" fillId="0" borderId="16" xfId="0" applyNumberFormat="1" applyFont="1" applyFill="1" applyBorder="1">
      <alignment vertical="center"/>
    </xf>
    <xf numFmtId="176" fontId="2" fillId="0" borderId="23" xfId="0" applyNumberFormat="1" applyFont="1" applyFill="1" applyBorder="1">
      <alignment vertical="center"/>
    </xf>
    <xf numFmtId="176" fontId="2" fillId="0" borderId="22" xfId="0" applyNumberFormat="1" applyFont="1" applyFill="1" applyBorder="1">
      <alignment vertical="center"/>
    </xf>
    <xf numFmtId="176" fontId="2" fillId="0" borderId="38" xfId="0" applyNumberFormat="1" applyFont="1" applyFill="1" applyBorder="1">
      <alignment vertical="center"/>
    </xf>
    <xf numFmtId="176" fontId="2" fillId="0" borderId="42" xfId="0" applyNumberFormat="1" applyFont="1" applyFill="1" applyBorder="1">
      <alignment vertical="center"/>
    </xf>
    <xf numFmtId="176" fontId="2" fillId="0" borderId="31" xfId="0" applyNumberFormat="1" applyFont="1" applyFill="1" applyBorder="1">
      <alignment vertical="center"/>
    </xf>
    <xf numFmtId="3" fontId="2" fillId="0" borderId="0" xfId="0" applyNumberFormat="1" applyFont="1" applyFill="1" applyBorder="1" applyAlignment="1">
      <alignment horizontal="center" vertical="center"/>
    </xf>
    <xf numFmtId="49" fontId="2" fillId="0" borderId="2" xfId="0" applyNumberFormat="1" applyFont="1" applyFill="1" applyBorder="1">
      <alignment vertical="center"/>
    </xf>
    <xf numFmtId="49" fontId="2" fillId="0" borderId="4" xfId="0" applyNumberFormat="1" applyFont="1" applyFill="1" applyBorder="1">
      <alignment vertical="center"/>
    </xf>
    <xf numFmtId="49" fontId="2" fillId="0" borderId="6" xfId="0" applyNumberFormat="1" applyFont="1" applyFill="1" applyBorder="1">
      <alignment vertical="center"/>
    </xf>
    <xf numFmtId="0" fontId="2" fillId="0" borderId="3" xfId="0" applyFont="1" applyFill="1" applyBorder="1" applyAlignment="1">
      <alignment horizontal="center" vertical="center"/>
    </xf>
    <xf numFmtId="177" fontId="2" fillId="0" borderId="12" xfId="0" applyNumberFormat="1" applyFont="1" applyFill="1" applyBorder="1">
      <alignment vertical="center"/>
    </xf>
    <xf numFmtId="182" fontId="2" fillId="0" borderId="0" xfId="3" applyNumberFormat="1" applyFont="1" applyFill="1" applyBorder="1" applyAlignment="1">
      <alignment horizontal="right" vertical="center"/>
    </xf>
    <xf numFmtId="49" fontId="17" fillId="0" borderId="3" xfId="0" applyNumberFormat="1" applyFont="1" applyFill="1" applyBorder="1">
      <alignment vertical="center"/>
    </xf>
    <xf numFmtId="49" fontId="17" fillId="0" borderId="0" xfId="0" applyNumberFormat="1" applyFont="1" applyFill="1" applyBorder="1">
      <alignment vertical="center"/>
    </xf>
    <xf numFmtId="0" fontId="17" fillId="0" borderId="0" xfId="0" applyFont="1" applyFill="1" applyBorder="1">
      <alignment vertical="center"/>
    </xf>
    <xf numFmtId="3" fontId="17" fillId="0" borderId="8" xfId="0" applyNumberFormat="1" applyFont="1" applyFill="1" applyBorder="1">
      <alignment vertical="center"/>
    </xf>
    <xf numFmtId="3" fontId="17" fillId="0" borderId="3" xfId="0" applyNumberFormat="1" applyFont="1" applyFill="1" applyBorder="1">
      <alignment vertical="center"/>
    </xf>
    <xf numFmtId="177" fontId="17" fillId="0" borderId="25" xfId="0" applyNumberFormat="1" applyFont="1" applyFill="1" applyBorder="1">
      <alignment vertical="center"/>
    </xf>
    <xf numFmtId="177" fontId="17" fillId="0" borderId="8" xfId="0" applyNumberFormat="1" applyFont="1" applyFill="1" applyBorder="1">
      <alignment vertical="center"/>
    </xf>
    <xf numFmtId="177" fontId="18" fillId="0" borderId="0" xfId="0" applyNumberFormat="1" applyFont="1" applyFill="1" applyBorder="1">
      <alignment vertical="center"/>
    </xf>
    <xf numFmtId="0" fontId="19" fillId="0" borderId="1" xfId="0" applyFont="1" applyFill="1" applyBorder="1" applyAlignment="1">
      <alignment horizontal="center" vertical="center"/>
    </xf>
    <xf numFmtId="0" fontId="19" fillId="0" borderId="3" xfId="0" applyFont="1" applyFill="1" applyBorder="1" applyAlignment="1">
      <alignment horizontal="left" vertical="center"/>
    </xf>
    <xf numFmtId="0" fontId="20" fillId="0" borderId="3" xfId="0" applyFont="1" applyFill="1" applyBorder="1" applyAlignment="1">
      <alignment horizontal="left" vertical="center"/>
    </xf>
    <xf numFmtId="0" fontId="19" fillId="0" borderId="9" xfId="0" applyFont="1" applyFill="1" applyBorder="1" applyAlignment="1">
      <alignment horizontal="left" vertical="center"/>
    </xf>
    <xf numFmtId="0" fontId="19" fillId="0" borderId="0" xfId="0" applyFont="1" applyFill="1">
      <alignment vertical="center"/>
    </xf>
    <xf numFmtId="49" fontId="19" fillId="0" borderId="1" xfId="0" applyNumberFormat="1" applyFont="1" applyFill="1" applyBorder="1" applyAlignment="1">
      <alignment horizontal="centerContinuous" vertical="center"/>
    </xf>
    <xf numFmtId="49" fontId="19" fillId="0" borderId="0" xfId="0" applyNumberFormat="1" applyFont="1" applyFill="1" applyBorder="1" applyAlignment="1">
      <alignment horizontal="centerContinuous" vertical="center"/>
    </xf>
    <xf numFmtId="49" fontId="19" fillId="0" borderId="3" xfId="0" applyNumberFormat="1" applyFont="1" applyFill="1" applyBorder="1">
      <alignment vertical="center"/>
    </xf>
    <xf numFmtId="49" fontId="19" fillId="0" borderId="5" xfId="0" applyNumberFormat="1" applyFont="1" applyFill="1" applyBorder="1">
      <alignment vertical="center"/>
    </xf>
    <xf numFmtId="49" fontId="19" fillId="0" borderId="14" xfId="0" applyNumberFormat="1" applyFont="1" applyFill="1" applyBorder="1" applyAlignment="1">
      <alignment horizontal="centerContinuous" vertical="center"/>
    </xf>
    <xf numFmtId="0" fontId="21" fillId="0" borderId="0" xfId="0" applyFont="1" applyFill="1" applyAlignment="1">
      <alignment vertical="center"/>
    </xf>
    <xf numFmtId="0" fontId="19" fillId="0" borderId="1" xfId="0" applyFont="1" applyFill="1" applyBorder="1">
      <alignment vertical="center"/>
    </xf>
    <xf numFmtId="0" fontId="19" fillId="0" borderId="3" xfId="0" applyFont="1" applyFill="1" applyBorder="1">
      <alignment vertical="center"/>
    </xf>
    <xf numFmtId="49" fontId="6" fillId="0" borderId="5" xfId="0" applyNumberFormat="1" applyFont="1" applyFill="1" applyBorder="1">
      <alignment vertical="center"/>
    </xf>
    <xf numFmtId="0" fontId="7" fillId="0" borderId="0" xfId="0" applyFont="1" applyFill="1">
      <alignment vertical="center"/>
    </xf>
    <xf numFmtId="0" fontId="7" fillId="0" borderId="0" xfId="0" applyFont="1" applyFill="1" applyBorder="1">
      <alignment vertical="center"/>
    </xf>
    <xf numFmtId="0" fontId="2" fillId="0" borderId="14" xfId="0" applyFont="1" applyFill="1" applyBorder="1" applyAlignment="1">
      <alignment horizontal="centerContinuous" vertical="center" wrapText="1"/>
    </xf>
    <xf numFmtId="0" fontId="8" fillId="0" borderId="8" xfId="0" applyFont="1" applyFill="1" applyBorder="1" applyAlignment="1">
      <alignment horizontal="center" vertical="top" wrapText="1"/>
    </xf>
    <xf numFmtId="0" fontId="8" fillId="0" borderId="3"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22" xfId="0" applyFont="1" applyFill="1" applyBorder="1" applyAlignment="1">
      <alignment horizontal="center" vertical="top" wrapText="1"/>
    </xf>
    <xf numFmtId="0" fontId="8" fillId="0" borderId="4" xfId="0" applyFont="1" applyFill="1" applyBorder="1" applyAlignment="1">
      <alignment horizontal="center" vertical="top" wrapText="1"/>
    </xf>
    <xf numFmtId="0" fontId="8" fillId="0" borderId="10" xfId="0" applyFont="1" applyFill="1" applyBorder="1" applyAlignment="1">
      <alignment horizontal="center" vertical="top" wrapText="1"/>
    </xf>
    <xf numFmtId="0" fontId="8" fillId="0" borderId="0" xfId="0" applyFont="1" applyFill="1">
      <alignment vertical="center"/>
    </xf>
    <xf numFmtId="49" fontId="8" fillId="0" borderId="0" xfId="0" applyNumberFormat="1" applyFont="1" applyFill="1">
      <alignment vertical="center"/>
    </xf>
    <xf numFmtId="3" fontId="8" fillId="0" borderId="0" xfId="0" applyNumberFormat="1" applyFont="1" applyFill="1">
      <alignment vertical="center"/>
    </xf>
    <xf numFmtId="182" fontId="8" fillId="0" borderId="0" xfId="3" applyNumberFormat="1" applyFont="1" applyFill="1">
      <alignment vertical="center"/>
    </xf>
    <xf numFmtId="0" fontId="8" fillId="0" borderId="8"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top" wrapText="1"/>
    </xf>
    <xf numFmtId="0" fontId="8" fillId="0" borderId="24" xfId="0" applyFont="1" applyFill="1" applyBorder="1" applyAlignment="1">
      <alignment horizontal="centerContinuous" vertical="center"/>
    </xf>
    <xf numFmtId="0" fontId="8" fillId="0" borderId="21" xfId="0" applyFont="1" applyFill="1" applyBorder="1" applyAlignment="1">
      <alignment horizontal="centerContinuous" vertical="center"/>
    </xf>
    <xf numFmtId="183" fontId="2" fillId="0" borderId="32" xfId="0" applyNumberFormat="1" applyFont="1" applyFill="1" applyBorder="1">
      <alignment vertical="center"/>
    </xf>
    <xf numFmtId="183" fontId="2" fillId="0" borderId="7" xfId="0" applyNumberFormat="1" applyFont="1" applyFill="1" applyBorder="1">
      <alignment vertical="center"/>
    </xf>
    <xf numFmtId="183" fontId="2" fillId="0" borderId="8" xfId="0" applyNumberFormat="1" applyFont="1" applyFill="1" applyBorder="1">
      <alignment vertical="center"/>
    </xf>
    <xf numFmtId="183" fontId="2" fillId="0" borderId="3" xfId="0" applyNumberFormat="1" applyFont="1" applyFill="1" applyBorder="1" applyAlignment="1">
      <alignment horizontal="right" vertical="center"/>
    </xf>
    <xf numFmtId="183" fontId="2" fillId="0" borderId="8" xfId="0" applyNumberFormat="1" applyFont="1" applyFill="1" applyBorder="1" applyAlignment="1">
      <alignment vertical="center"/>
    </xf>
    <xf numFmtId="183" fontId="2" fillId="0" borderId="22" xfId="0" applyNumberFormat="1" applyFont="1" applyFill="1" applyBorder="1" applyAlignment="1">
      <alignment horizontal="right" vertical="center"/>
    </xf>
    <xf numFmtId="49" fontId="22" fillId="0" borderId="3" xfId="0" applyNumberFormat="1" applyFont="1" applyFill="1" applyBorder="1">
      <alignment vertical="center"/>
    </xf>
    <xf numFmtId="0" fontId="2" fillId="0" borderId="53" xfId="0" applyFont="1" applyFill="1" applyBorder="1">
      <alignment vertical="center"/>
    </xf>
    <xf numFmtId="3" fontId="2" fillId="0" borderId="52" xfId="0" applyNumberFormat="1" applyFont="1" applyFill="1" applyBorder="1">
      <alignment vertical="center"/>
    </xf>
    <xf numFmtId="3" fontId="2" fillId="0" borderId="29" xfId="0" applyNumberFormat="1" applyFont="1" applyFill="1" applyBorder="1">
      <alignment vertical="center"/>
    </xf>
    <xf numFmtId="177" fontId="2" fillId="0" borderId="54" xfId="0" applyNumberFormat="1" applyFont="1" applyFill="1" applyBorder="1">
      <alignment vertical="center"/>
    </xf>
    <xf numFmtId="177" fontId="2" fillId="0" borderId="55" xfId="0" applyNumberFormat="1" applyFont="1" applyFill="1" applyBorder="1">
      <alignment vertical="center"/>
    </xf>
    <xf numFmtId="177" fontId="2" fillId="0" borderId="52" xfId="0" applyNumberFormat="1" applyFont="1" applyFill="1" applyBorder="1">
      <alignment vertical="center"/>
    </xf>
    <xf numFmtId="0" fontId="2" fillId="0" borderId="56" xfId="0" applyFont="1" applyFill="1" applyBorder="1">
      <alignment vertical="center"/>
    </xf>
    <xf numFmtId="0" fontId="2" fillId="0" borderId="16" xfId="0" applyFont="1" applyFill="1" applyBorder="1">
      <alignment vertical="center"/>
    </xf>
    <xf numFmtId="49" fontId="2" fillId="0" borderId="18" xfId="0" applyNumberFormat="1" applyFont="1" applyFill="1" applyBorder="1">
      <alignment vertical="center"/>
    </xf>
    <xf numFmtId="0" fontId="2" fillId="0" borderId="57" xfId="0" applyFont="1" applyFill="1" applyBorder="1">
      <alignment vertical="center"/>
    </xf>
    <xf numFmtId="177" fontId="2" fillId="0" borderId="51" xfId="0" applyNumberFormat="1" applyFont="1" applyFill="1" applyBorder="1">
      <alignment vertical="center"/>
    </xf>
    <xf numFmtId="49" fontId="22" fillId="0" borderId="29" xfId="0" applyNumberFormat="1" applyFont="1" applyFill="1" applyBorder="1">
      <alignment vertical="center"/>
    </xf>
    <xf numFmtId="176" fontId="2" fillId="0" borderId="10" xfId="0" applyNumberFormat="1" applyFont="1" applyFill="1" applyBorder="1">
      <alignment vertical="center"/>
    </xf>
    <xf numFmtId="180" fontId="2" fillId="0" borderId="10" xfId="0" applyNumberFormat="1" applyFont="1" applyFill="1" applyBorder="1">
      <alignment vertical="center"/>
    </xf>
    <xf numFmtId="0" fontId="2" fillId="0" borderId="14" xfId="0" applyFont="1" applyFill="1" applyBorder="1">
      <alignment vertical="center"/>
    </xf>
    <xf numFmtId="0" fontId="2" fillId="0" borderId="15" xfId="0" applyFont="1" applyFill="1" applyBorder="1">
      <alignment vertical="center"/>
    </xf>
    <xf numFmtId="184" fontId="2" fillId="0" borderId="10" xfId="0" applyNumberFormat="1" applyFont="1" applyFill="1" applyBorder="1">
      <alignment vertical="center"/>
    </xf>
    <xf numFmtId="179" fontId="2" fillId="0" borderId="10" xfId="0" applyNumberFormat="1" applyFont="1" applyFill="1" applyBorder="1">
      <alignment vertical="center"/>
    </xf>
    <xf numFmtId="49" fontId="2" fillId="0" borderId="5" xfId="0" applyNumberFormat="1" applyFont="1" applyFill="1" applyBorder="1" applyAlignment="1">
      <alignment horizontal="centerContinuous" vertical="center"/>
    </xf>
    <xf numFmtId="0" fontId="2" fillId="0" borderId="6" xfId="0" applyFont="1" applyFill="1" applyBorder="1" applyAlignment="1">
      <alignment horizontal="centerContinuous" vertical="center"/>
    </xf>
    <xf numFmtId="179" fontId="2" fillId="0" borderId="9" xfId="0" applyNumberFormat="1" applyFont="1" applyFill="1" applyBorder="1" applyAlignment="1">
      <alignment vertical="center"/>
    </xf>
    <xf numFmtId="178" fontId="2" fillId="0" borderId="10" xfId="0" applyNumberFormat="1" applyFont="1" applyFill="1" applyBorder="1" applyAlignment="1">
      <alignment horizontal="center" vertical="top" wrapText="1"/>
    </xf>
    <xf numFmtId="0" fontId="2" fillId="0" borderId="1" xfId="0" applyFont="1" applyFill="1" applyBorder="1" applyAlignment="1">
      <alignment vertical="center"/>
    </xf>
    <xf numFmtId="0" fontId="2" fillId="0" borderId="0" xfId="0" applyFont="1" applyFill="1" applyBorder="1" applyAlignment="1">
      <alignment vertical="center" wrapText="1"/>
    </xf>
    <xf numFmtId="0" fontId="2" fillId="0" borderId="3" xfId="0" applyFont="1" applyFill="1" applyBorder="1" applyAlignment="1">
      <alignment vertical="center"/>
    </xf>
    <xf numFmtId="0" fontId="6" fillId="0" borderId="3" xfId="0" applyFont="1" applyFill="1" applyBorder="1" applyAlignment="1">
      <alignment vertical="center"/>
    </xf>
    <xf numFmtId="0" fontId="6" fillId="0" borderId="5" xfId="0" applyFont="1" applyFill="1" applyBorder="1" applyAlignment="1">
      <alignment vertical="center"/>
    </xf>
    <xf numFmtId="0" fontId="2" fillId="0" borderId="13" xfId="0" applyFont="1" applyFill="1" applyBorder="1" applyAlignment="1">
      <alignment vertical="center" wrapText="1"/>
    </xf>
    <xf numFmtId="0" fontId="2" fillId="0" borderId="12" xfId="0" applyFont="1" applyFill="1" applyBorder="1" applyAlignment="1">
      <alignment vertical="center" wrapText="1"/>
    </xf>
    <xf numFmtId="0" fontId="2" fillId="0" borderId="2" xfId="0" applyFont="1" applyFill="1" applyBorder="1" applyAlignment="1">
      <alignment horizontal="center" vertical="center"/>
    </xf>
    <xf numFmtId="0" fontId="2" fillId="0" borderId="8" xfId="0" applyFont="1" applyFill="1" applyBorder="1" applyAlignment="1">
      <alignment horizontal="left" vertical="center"/>
    </xf>
    <xf numFmtId="176" fontId="2" fillId="0" borderId="2" xfId="0" applyNumberFormat="1" applyFont="1" applyFill="1" applyBorder="1" applyAlignment="1">
      <alignment vertical="center"/>
    </xf>
    <xf numFmtId="0" fontId="6" fillId="0" borderId="3" xfId="0" applyFont="1" applyFill="1" applyBorder="1">
      <alignment vertical="center"/>
    </xf>
    <xf numFmtId="0" fontId="6" fillId="0" borderId="1" xfId="0" applyFont="1" applyFill="1" applyBorder="1">
      <alignment vertical="center"/>
    </xf>
    <xf numFmtId="0" fontId="6" fillId="0" borderId="9" xfId="0" applyFont="1" applyFill="1" applyBorder="1">
      <alignment vertical="center"/>
    </xf>
    <xf numFmtId="0" fontId="6" fillId="0" borderId="5" xfId="0" applyFont="1" applyFill="1" applyBorder="1">
      <alignment vertical="center"/>
    </xf>
    <xf numFmtId="3" fontId="2" fillId="0" borderId="45" xfId="0" applyNumberFormat="1" applyFont="1" applyFill="1" applyBorder="1" applyAlignment="1">
      <alignment horizontal="centerContinuous" vertical="center"/>
    </xf>
    <xf numFmtId="3" fontId="2" fillId="0" borderId="20" xfId="0" applyNumberFormat="1" applyFont="1" applyFill="1" applyBorder="1" applyAlignment="1">
      <alignment horizontal="centerContinuous" vertical="center"/>
    </xf>
    <xf numFmtId="0" fontId="8" fillId="0" borderId="23" xfId="0" applyFont="1" applyFill="1" applyBorder="1" applyAlignment="1">
      <alignment horizontal="center" vertical="top" wrapText="1"/>
    </xf>
    <xf numFmtId="0" fontId="8" fillId="0" borderId="7"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5" fillId="0" borderId="8" xfId="0" applyFont="1" applyFill="1" applyBorder="1" applyAlignment="1">
      <alignment vertical="top" wrapText="1"/>
    </xf>
    <xf numFmtId="176" fontId="8" fillId="0" borderId="25" xfId="0" applyNumberFormat="1" applyFont="1" applyFill="1" applyBorder="1" applyAlignment="1">
      <alignment horizontal="center" vertical="top" wrapText="1"/>
    </xf>
    <xf numFmtId="176" fontId="8" fillId="0" borderId="8" xfId="0" applyNumberFormat="1" applyFont="1" applyFill="1" applyBorder="1" applyAlignment="1">
      <alignment horizontal="center" vertical="top" wrapText="1"/>
    </xf>
    <xf numFmtId="176" fontId="8" fillId="0" borderId="22" xfId="0" applyNumberFormat="1" applyFont="1" applyFill="1" applyBorder="1" applyAlignment="1">
      <alignment horizontal="center" vertical="top" wrapText="1"/>
    </xf>
    <xf numFmtId="179" fontId="2" fillId="0" borderId="11" xfId="0" applyNumberFormat="1" applyFont="1" applyFill="1" applyBorder="1" applyAlignment="1">
      <alignment vertical="center"/>
    </xf>
    <xf numFmtId="0" fontId="5" fillId="0" borderId="5" xfId="0" applyFont="1" applyFill="1" applyBorder="1" applyAlignment="1">
      <alignment vertical="center" wrapText="1"/>
    </xf>
    <xf numFmtId="0" fontId="5" fillId="0" borderId="13" xfId="0" applyFont="1" applyFill="1" applyBorder="1" applyAlignment="1">
      <alignment vertical="center" wrapText="1"/>
    </xf>
    <xf numFmtId="49" fontId="2" fillId="0" borderId="15" xfId="0" applyNumberFormat="1" applyFont="1" applyFill="1" applyBorder="1" applyAlignment="1">
      <alignment horizontal="center" vertical="center"/>
    </xf>
    <xf numFmtId="49" fontId="2" fillId="0" borderId="0"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177" fontId="2" fillId="0" borderId="23" xfId="0" applyNumberFormat="1" applyFont="1" applyFill="1" applyBorder="1">
      <alignment vertical="center"/>
    </xf>
    <xf numFmtId="177" fontId="2" fillId="0" borderId="20" xfId="0" applyNumberFormat="1" applyFont="1" applyFill="1" applyBorder="1">
      <alignment vertical="center"/>
    </xf>
    <xf numFmtId="3" fontId="2" fillId="0" borderId="11" xfId="0" applyNumberFormat="1" applyFont="1" applyFill="1" applyBorder="1">
      <alignment vertical="center"/>
    </xf>
    <xf numFmtId="3" fontId="2" fillId="0" borderId="26" xfId="0" applyNumberFormat="1" applyFont="1" applyFill="1" applyBorder="1">
      <alignment vertical="center"/>
    </xf>
    <xf numFmtId="3" fontId="2" fillId="0" borderId="25" xfId="0" applyNumberFormat="1" applyFont="1" applyFill="1" applyBorder="1">
      <alignment vertical="center"/>
    </xf>
    <xf numFmtId="177" fontId="2" fillId="0" borderId="5" xfId="0" applyNumberFormat="1" applyFont="1" applyFill="1" applyBorder="1">
      <alignment vertical="center"/>
    </xf>
    <xf numFmtId="3" fontId="2" fillId="0" borderId="28" xfId="0" applyNumberFormat="1" applyFont="1" applyFill="1" applyBorder="1">
      <alignment vertical="center"/>
    </xf>
    <xf numFmtId="177" fontId="2" fillId="0" borderId="31" xfId="0" applyNumberFormat="1" applyFont="1" applyFill="1" applyBorder="1">
      <alignment vertical="center"/>
    </xf>
    <xf numFmtId="0" fontId="23" fillId="0" borderId="0" xfId="2" applyFont="1" applyFill="1">
      <alignment vertical="center"/>
    </xf>
    <xf numFmtId="0" fontId="19" fillId="0" borderId="7" xfId="2" applyFont="1" applyFill="1" applyBorder="1">
      <alignment vertical="center"/>
    </xf>
    <xf numFmtId="0" fontId="19" fillId="0" borderId="1" xfId="2" applyFont="1" applyFill="1" applyBorder="1">
      <alignment vertical="center"/>
    </xf>
    <xf numFmtId="0" fontId="19" fillId="0" borderId="12" xfId="2" applyFont="1" applyFill="1" applyBorder="1" applyAlignment="1">
      <alignment horizontal="center" vertical="center"/>
    </xf>
    <xf numFmtId="180" fontId="19" fillId="0" borderId="2" xfId="2" applyNumberFormat="1" applyFont="1" applyFill="1" applyBorder="1" applyAlignment="1">
      <alignment horizontal="center" vertical="center"/>
    </xf>
    <xf numFmtId="180" fontId="19" fillId="0" borderId="1" xfId="2" applyNumberFormat="1" applyFont="1" applyFill="1" applyBorder="1" applyAlignment="1">
      <alignment horizontal="center" vertical="center"/>
    </xf>
    <xf numFmtId="180" fontId="19" fillId="0" borderId="12" xfId="2" applyNumberFormat="1" applyFont="1" applyFill="1" applyBorder="1" applyAlignment="1">
      <alignment horizontal="center" vertical="center"/>
    </xf>
    <xf numFmtId="180" fontId="19" fillId="0" borderId="2" xfId="2" applyNumberFormat="1" applyFont="1" applyFill="1" applyBorder="1">
      <alignment vertical="center"/>
    </xf>
    <xf numFmtId="0" fontId="19" fillId="0" borderId="8" xfId="2" applyFont="1" applyFill="1" applyBorder="1">
      <alignment vertical="center"/>
    </xf>
    <xf numFmtId="0" fontId="19" fillId="0" borderId="1" xfId="2" applyFont="1" applyFill="1" applyBorder="1" applyAlignment="1">
      <alignment horizontal="center" vertical="center"/>
    </xf>
    <xf numFmtId="0" fontId="19" fillId="0" borderId="58" xfId="2" applyFont="1" applyFill="1" applyBorder="1" applyAlignment="1">
      <alignment horizontal="center" vertical="center"/>
    </xf>
    <xf numFmtId="0" fontId="19" fillId="0" borderId="2" xfId="2" applyFont="1" applyFill="1" applyBorder="1" applyAlignment="1">
      <alignment horizontal="center" vertical="center"/>
    </xf>
    <xf numFmtId="0" fontId="19" fillId="0" borderId="5" xfId="2" applyFont="1" applyFill="1" applyBorder="1">
      <alignment vertical="center"/>
    </xf>
    <xf numFmtId="176" fontId="19" fillId="0" borderId="5" xfId="2" applyNumberFormat="1" applyFont="1" applyFill="1" applyBorder="1" applyAlignment="1">
      <alignment horizontal="center" vertical="center"/>
    </xf>
    <xf numFmtId="176" fontId="19" fillId="0" borderId="59" xfId="2" applyNumberFormat="1" applyFont="1" applyFill="1" applyBorder="1" applyAlignment="1">
      <alignment horizontal="center" vertical="center"/>
    </xf>
    <xf numFmtId="176" fontId="19" fillId="0" borderId="6" xfId="2" applyNumberFormat="1" applyFont="1" applyFill="1" applyBorder="1" applyAlignment="1">
      <alignment horizontal="center" vertical="center"/>
    </xf>
    <xf numFmtId="49" fontId="2" fillId="0" borderId="3" xfId="2" applyNumberFormat="1" applyFont="1" applyFill="1" applyBorder="1">
      <alignment vertical="center"/>
    </xf>
    <xf numFmtId="3" fontId="19" fillId="0" borderId="3" xfId="2" applyNumberFormat="1" applyFont="1" applyFill="1" applyBorder="1">
      <alignment vertical="center"/>
    </xf>
    <xf numFmtId="3" fontId="19" fillId="0" borderId="60" xfId="2" applyNumberFormat="1" applyFont="1" applyFill="1" applyBorder="1">
      <alignment vertical="center"/>
    </xf>
    <xf numFmtId="3" fontId="19" fillId="0" borderId="4" xfId="2" applyNumberFormat="1" applyFont="1" applyFill="1" applyBorder="1">
      <alignment vertical="center"/>
    </xf>
    <xf numFmtId="0" fontId="19" fillId="0" borderId="43" xfId="2" applyFont="1" applyFill="1" applyBorder="1" applyAlignment="1">
      <alignment horizontal="center" vertical="center"/>
    </xf>
    <xf numFmtId="3" fontId="19" fillId="0" borderId="43" xfId="2" applyNumberFormat="1" applyFont="1" applyFill="1" applyBorder="1">
      <alignment vertical="center"/>
    </xf>
    <xf numFmtId="3" fontId="19" fillId="0" borderId="61" xfId="2" applyNumberFormat="1" applyFont="1" applyFill="1" applyBorder="1">
      <alignment vertical="center"/>
    </xf>
    <xf numFmtId="3" fontId="19" fillId="0" borderId="44" xfId="2" applyNumberFormat="1" applyFont="1" applyFill="1" applyBorder="1">
      <alignment vertical="center"/>
    </xf>
    <xf numFmtId="177" fontId="19" fillId="0" borderId="1" xfId="2" applyNumberFormat="1" applyFont="1" applyFill="1" applyBorder="1">
      <alignment vertical="center"/>
    </xf>
    <xf numFmtId="177" fontId="19" fillId="0" borderId="58" xfId="2" applyNumberFormat="1" applyFont="1" applyFill="1" applyBorder="1">
      <alignment vertical="center"/>
    </xf>
    <xf numFmtId="177" fontId="19" fillId="0" borderId="2" xfId="2" applyNumberFormat="1" applyFont="1" applyFill="1" applyBorder="1">
      <alignment vertical="center"/>
    </xf>
    <xf numFmtId="177" fontId="19" fillId="0" borderId="3" xfId="2" applyNumberFormat="1" applyFont="1" applyFill="1" applyBorder="1">
      <alignment vertical="center"/>
    </xf>
    <xf numFmtId="177" fontId="19" fillId="0" borderId="60" xfId="2" applyNumberFormat="1" applyFont="1" applyFill="1" applyBorder="1">
      <alignment vertical="center"/>
    </xf>
    <xf numFmtId="177" fontId="19" fillId="0" borderId="4" xfId="2" applyNumberFormat="1" applyFont="1" applyFill="1" applyBorder="1">
      <alignment vertical="center"/>
    </xf>
    <xf numFmtId="177" fontId="19" fillId="0" borderId="43" xfId="2" applyNumberFormat="1" applyFont="1" applyFill="1" applyBorder="1">
      <alignment vertical="center"/>
    </xf>
    <xf numFmtId="177" fontId="19" fillId="0" borderId="61" xfId="2" applyNumberFormat="1" applyFont="1" applyFill="1" applyBorder="1">
      <alignment vertical="center"/>
    </xf>
    <xf numFmtId="177" fontId="19" fillId="0" borderId="44" xfId="2" applyNumberFormat="1" applyFont="1" applyFill="1" applyBorder="1">
      <alignment vertical="center"/>
    </xf>
    <xf numFmtId="185" fontId="19" fillId="0" borderId="43" xfId="2" applyNumberFormat="1" applyFont="1" applyFill="1" applyBorder="1">
      <alignment vertical="center"/>
    </xf>
    <xf numFmtId="185" fontId="19" fillId="0" borderId="61" xfId="2" applyNumberFormat="1" applyFont="1" applyFill="1" applyBorder="1">
      <alignment vertical="center"/>
    </xf>
    <xf numFmtId="185" fontId="19" fillId="0" borderId="44" xfId="2" applyNumberFormat="1" applyFont="1" applyFill="1" applyBorder="1">
      <alignment vertical="center"/>
    </xf>
    <xf numFmtId="0" fontId="19" fillId="0" borderId="9" xfId="2" applyFont="1" applyFill="1" applyBorder="1">
      <alignment vertical="center"/>
    </xf>
    <xf numFmtId="3" fontId="19" fillId="0" borderId="1" xfId="2" applyNumberFormat="1" applyFont="1" applyFill="1" applyBorder="1">
      <alignment vertical="center"/>
    </xf>
    <xf numFmtId="3" fontId="19" fillId="0" borderId="58" xfId="2" applyNumberFormat="1" applyFont="1" applyFill="1" applyBorder="1">
      <alignment vertical="center"/>
    </xf>
    <xf numFmtId="3" fontId="19" fillId="0" borderId="2" xfId="2" applyNumberFormat="1" applyFont="1" applyFill="1" applyBorder="1">
      <alignment vertical="center"/>
    </xf>
    <xf numFmtId="180" fontId="19" fillId="0" borderId="5" xfId="2" applyNumberFormat="1" applyFont="1" applyFill="1" applyBorder="1" applyAlignment="1">
      <alignment horizontal="center" vertical="center"/>
    </xf>
    <xf numFmtId="180" fontId="19" fillId="0" borderId="59" xfId="2" applyNumberFormat="1" applyFont="1" applyFill="1" applyBorder="1" applyAlignment="1">
      <alignment horizontal="center" vertical="center"/>
    </xf>
    <xf numFmtId="180" fontId="19" fillId="0" borderId="6" xfId="2" applyNumberFormat="1" applyFont="1" applyFill="1" applyBorder="1" applyAlignment="1">
      <alignment horizontal="center" vertical="center"/>
    </xf>
    <xf numFmtId="0" fontId="23" fillId="0" borderId="14" xfId="2" applyFont="1" applyFill="1" applyBorder="1">
      <alignment vertical="center"/>
    </xf>
    <xf numFmtId="0" fontId="23" fillId="0" borderId="15" xfId="2" applyFont="1" applyFill="1" applyBorder="1" applyAlignment="1">
      <alignment horizontal="center" vertical="center"/>
    </xf>
    <xf numFmtId="0" fontId="23" fillId="0" borderId="11" xfId="2" applyFont="1" applyFill="1" applyBorder="1">
      <alignment vertical="center"/>
    </xf>
    <xf numFmtId="0" fontId="2" fillId="0" borderId="1" xfId="2" applyFont="1" applyFill="1" applyBorder="1">
      <alignment vertical="center"/>
    </xf>
    <xf numFmtId="176" fontId="2" fillId="0" borderId="7" xfId="2" applyNumberFormat="1" applyFont="1" applyFill="1" applyBorder="1">
      <alignment vertical="center"/>
    </xf>
    <xf numFmtId="180" fontId="2" fillId="0" borderId="7" xfId="2" applyNumberFormat="1" applyFont="1" applyFill="1" applyBorder="1">
      <alignment vertical="center"/>
    </xf>
    <xf numFmtId="177" fontId="2" fillId="0" borderId="7" xfId="2" applyNumberFormat="1" applyFont="1" applyFill="1" applyBorder="1">
      <alignment vertical="center"/>
    </xf>
    <xf numFmtId="0" fontId="2" fillId="0" borderId="3" xfId="2" applyFont="1" applyFill="1" applyBorder="1">
      <alignment vertical="center"/>
    </xf>
    <xf numFmtId="176" fontId="2" fillId="0" borderId="8" xfId="2" applyNumberFormat="1" applyFont="1" applyFill="1" applyBorder="1">
      <alignment vertical="center"/>
    </xf>
    <xf numFmtId="180" fontId="2" fillId="0" borderId="8" xfId="2" applyNumberFormat="1" applyFont="1" applyFill="1" applyBorder="1">
      <alignment vertical="center"/>
    </xf>
    <xf numFmtId="177" fontId="2" fillId="0" borderId="8" xfId="2" applyNumberFormat="1" applyFont="1" applyFill="1" applyBorder="1">
      <alignment vertical="center"/>
    </xf>
    <xf numFmtId="0" fontId="2" fillId="0" borderId="5" xfId="2" applyFont="1" applyFill="1" applyBorder="1">
      <alignment vertical="center"/>
    </xf>
    <xf numFmtId="176" fontId="2" fillId="0" borderId="9" xfId="2" applyNumberFormat="1" applyFont="1" applyFill="1" applyBorder="1">
      <alignment vertical="center"/>
    </xf>
    <xf numFmtId="180" fontId="2" fillId="0" borderId="9" xfId="2" applyNumberFormat="1" applyFont="1" applyFill="1" applyBorder="1">
      <alignment vertical="center"/>
    </xf>
    <xf numFmtId="177" fontId="2" fillId="0" borderId="9" xfId="2" applyNumberFormat="1" applyFont="1" applyFill="1" applyBorder="1">
      <alignment vertical="center"/>
    </xf>
    <xf numFmtId="181" fontId="14" fillId="0" borderId="0" xfId="0" applyNumberFormat="1" applyFont="1" applyFill="1" applyAlignment="1">
      <alignment horizontal="center" vertical="center"/>
    </xf>
    <xf numFmtId="49" fontId="6" fillId="0" borderId="40" xfId="0" applyNumberFormat="1" applyFont="1" applyFill="1" applyBorder="1">
      <alignment vertical="center"/>
    </xf>
    <xf numFmtId="49" fontId="2" fillId="0" borderId="40" xfId="0" applyNumberFormat="1" applyFont="1" applyFill="1" applyBorder="1">
      <alignment vertical="center"/>
    </xf>
    <xf numFmtId="0" fontId="5" fillId="0" borderId="43" xfId="0" applyFont="1" applyFill="1" applyBorder="1" applyAlignment="1">
      <alignment vertical="center" wrapText="1"/>
    </xf>
    <xf numFmtId="0" fontId="5" fillId="0" borderId="48" xfId="0" applyFont="1" applyFill="1" applyBorder="1" applyAlignment="1">
      <alignment vertical="center" wrapText="1"/>
    </xf>
    <xf numFmtId="49" fontId="2" fillId="0" borderId="1" xfId="0" applyNumberFormat="1" applyFont="1" applyFill="1" applyBorder="1" applyAlignment="1">
      <alignment vertical="center" wrapText="1"/>
    </xf>
    <xf numFmtId="49" fontId="2" fillId="0" borderId="12" xfId="0" applyNumberFormat="1" applyFont="1" applyFill="1" applyBorder="1" applyAlignment="1">
      <alignment vertical="center" wrapText="1"/>
    </xf>
    <xf numFmtId="49" fontId="2" fillId="0" borderId="3" xfId="0" applyNumberFormat="1" applyFont="1" applyFill="1" applyBorder="1" applyAlignment="1">
      <alignment vertical="center" wrapText="1"/>
    </xf>
    <xf numFmtId="49" fontId="2" fillId="0" borderId="0" xfId="0" applyNumberFormat="1" applyFont="1" applyFill="1" applyBorder="1" applyAlignment="1">
      <alignment vertical="center" wrapText="1"/>
    </xf>
    <xf numFmtId="49" fontId="5" fillId="0" borderId="43" xfId="0" applyNumberFormat="1" applyFont="1" applyFill="1" applyBorder="1" applyAlignment="1">
      <alignment vertical="center" wrapText="1"/>
    </xf>
    <xf numFmtId="49" fontId="5" fillId="0" borderId="48" xfId="0" applyNumberFormat="1" applyFont="1" applyFill="1" applyBorder="1" applyAlignment="1">
      <alignment vertical="center" wrapText="1"/>
    </xf>
    <xf numFmtId="49" fontId="5" fillId="0" borderId="44" xfId="0" applyNumberFormat="1" applyFont="1" applyFill="1" applyBorder="1" applyAlignment="1">
      <alignment vertical="center" wrapText="1"/>
    </xf>
    <xf numFmtId="49" fontId="2" fillId="0" borderId="4" xfId="0" applyNumberFormat="1" applyFont="1" applyFill="1" applyBorder="1" applyAlignment="1">
      <alignment vertical="center" wrapText="1"/>
    </xf>
    <xf numFmtId="49" fontId="2" fillId="0" borderId="14" xfId="0" applyNumberFormat="1" applyFont="1" applyFill="1" applyBorder="1" applyAlignment="1">
      <alignment horizontal="center" vertical="center"/>
    </xf>
    <xf numFmtId="49" fontId="2" fillId="0" borderId="15"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5" fillId="0" borderId="35" xfId="0" applyNumberFormat="1" applyFont="1" applyFill="1" applyBorder="1" applyAlignment="1">
      <alignment vertical="center" wrapText="1"/>
    </xf>
    <xf numFmtId="49" fontId="5" fillId="0" borderId="34" xfId="0" applyNumberFormat="1" applyFont="1" applyFill="1" applyBorder="1" applyAlignment="1">
      <alignment vertical="center" wrapText="1"/>
    </xf>
    <xf numFmtId="49" fontId="5" fillId="0" borderId="47" xfId="0" applyNumberFormat="1" applyFont="1" applyFill="1" applyBorder="1" applyAlignment="1">
      <alignment vertical="center" wrapText="1"/>
    </xf>
    <xf numFmtId="49" fontId="5" fillId="0" borderId="18" xfId="0" applyNumberFormat="1" applyFont="1" applyFill="1" applyBorder="1" applyAlignment="1">
      <alignment vertical="center" wrapText="1"/>
    </xf>
    <xf numFmtId="49" fontId="5" fillId="0" borderId="19" xfId="0" applyNumberFormat="1" applyFont="1" applyFill="1" applyBorder="1" applyAlignment="1">
      <alignment vertical="center" wrapText="1"/>
    </xf>
    <xf numFmtId="49" fontId="5" fillId="0" borderId="51" xfId="0" applyNumberFormat="1" applyFont="1" applyFill="1" applyBorder="1" applyAlignment="1">
      <alignment vertical="center" wrapText="1"/>
    </xf>
    <xf numFmtId="49" fontId="2" fillId="0" borderId="2" xfId="0" applyNumberFormat="1" applyFont="1" applyFill="1" applyBorder="1" applyAlignment="1">
      <alignment vertical="center" wrapText="1"/>
    </xf>
    <xf numFmtId="49" fontId="5" fillId="0" borderId="29" xfId="0" applyNumberFormat="1" applyFont="1" applyFill="1" applyBorder="1" applyAlignment="1">
      <alignment vertical="center" wrapText="1"/>
    </xf>
    <xf numFmtId="49" fontId="5" fillId="0" borderId="39" xfId="0" applyNumberFormat="1" applyFont="1" applyFill="1" applyBorder="1" applyAlignment="1">
      <alignment vertical="center" wrapText="1"/>
    </xf>
    <xf numFmtId="49" fontId="5" fillId="0" borderId="46" xfId="0" applyNumberFormat="1" applyFont="1" applyFill="1" applyBorder="1" applyAlignment="1">
      <alignment vertical="center" wrapText="1"/>
    </xf>
    <xf numFmtId="49" fontId="5" fillId="0" borderId="40" xfId="0" applyNumberFormat="1" applyFont="1" applyFill="1" applyBorder="1" applyAlignment="1">
      <alignment vertical="center" wrapText="1"/>
    </xf>
    <xf numFmtId="49" fontId="5" fillId="0" borderId="49" xfId="0" applyNumberFormat="1" applyFont="1" applyFill="1" applyBorder="1" applyAlignment="1">
      <alignment vertical="center" wrapText="1"/>
    </xf>
    <xf numFmtId="49" fontId="11" fillId="0" borderId="40" xfId="0" applyNumberFormat="1" applyFont="1" applyFill="1" applyBorder="1" applyAlignment="1">
      <alignment vertical="center" wrapText="1"/>
    </xf>
    <xf numFmtId="49" fontId="11" fillId="0" borderId="39" xfId="0" applyNumberFormat="1" applyFont="1" applyFill="1" applyBorder="1" applyAlignment="1">
      <alignment vertical="center" wrapText="1"/>
    </xf>
    <xf numFmtId="49" fontId="11" fillId="0" borderId="46" xfId="0" applyNumberFormat="1" applyFont="1" applyFill="1" applyBorder="1" applyAlignment="1">
      <alignment vertical="center" wrapText="1"/>
    </xf>
    <xf numFmtId="49" fontId="2" fillId="0" borderId="5" xfId="0" applyNumberFormat="1" applyFont="1" applyFill="1" applyBorder="1" applyAlignment="1">
      <alignment vertical="center" wrapText="1"/>
    </xf>
    <xf numFmtId="49" fontId="2" fillId="0" borderId="13" xfId="0" applyNumberFormat="1" applyFont="1" applyFill="1" applyBorder="1" applyAlignment="1">
      <alignment vertical="center" wrapText="1"/>
    </xf>
    <xf numFmtId="49" fontId="2" fillId="0" borderId="6" xfId="0" applyNumberFormat="1" applyFont="1" applyFill="1" applyBorder="1" applyAlignment="1">
      <alignment vertical="center" wrapText="1"/>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66FFFF"/>
      <color rgb="FFCCFFFF"/>
      <color rgb="FFCCECFF"/>
      <color rgb="FFFF99FF"/>
      <color rgb="FFFFCCFF"/>
      <color rgb="FFFFCCCC"/>
      <color rgb="FFFFFFCC"/>
      <color rgb="FFCC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05"/>
  <sheetViews>
    <sheetView showGridLines="0" tabSelected="1" view="pageBreakPreview" zoomScaleNormal="100" zoomScaleSheetLayoutView="100" workbookViewId="0"/>
  </sheetViews>
  <sheetFormatPr defaultColWidth="9.109375" defaultRowHeight="15" customHeight="1" x14ac:dyDescent="0.15"/>
  <cols>
    <col min="1" max="1" width="0.88671875" style="1" customWidth="1"/>
    <col min="2" max="34" width="7.44140625" style="1" customWidth="1"/>
    <col min="35" max="16384" width="9.109375" style="1"/>
  </cols>
  <sheetData>
    <row r="1" spans="1:33" ht="15" customHeight="1" x14ac:dyDescent="0.15">
      <c r="A1" s="1" t="s">
        <v>53</v>
      </c>
      <c r="B1" s="22"/>
      <c r="C1" s="22"/>
      <c r="D1" s="22"/>
      <c r="E1" s="22"/>
      <c r="F1" s="22"/>
      <c r="G1" s="22"/>
    </row>
    <row r="2" spans="1:33" ht="24.6" customHeight="1" x14ac:dyDescent="0.15">
      <c r="B2" s="32"/>
      <c r="C2" s="277"/>
      <c r="D2" s="27" t="s">
        <v>149</v>
      </c>
      <c r="E2" s="28"/>
      <c r="F2" s="28"/>
      <c r="G2" s="28"/>
      <c r="H2" s="268"/>
      <c r="I2" s="27" t="s">
        <v>512</v>
      </c>
      <c r="J2" s="28"/>
      <c r="K2" s="28"/>
      <c r="L2" s="28"/>
      <c r="M2" s="268"/>
      <c r="N2" s="27" t="s">
        <v>210</v>
      </c>
      <c r="O2" s="28"/>
      <c r="P2" s="28"/>
      <c r="Q2" s="28"/>
      <c r="R2" s="268"/>
      <c r="S2" s="27" t="s">
        <v>211</v>
      </c>
      <c r="T2" s="28"/>
      <c r="U2" s="28"/>
      <c r="V2" s="28"/>
      <c r="W2" s="268"/>
      <c r="X2" s="307" t="s">
        <v>513</v>
      </c>
      <c r="Y2" s="28"/>
      <c r="Z2" s="28"/>
      <c r="AA2" s="28"/>
      <c r="AB2" s="268"/>
      <c r="AC2" s="307" t="s">
        <v>468</v>
      </c>
      <c r="AD2" s="28"/>
      <c r="AE2" s="28"/>
      <c r="AF2" s="28"/>
      <c r="AG2" s="29"/>
    </row>
    <row r="3" spans="1:33" ht="22.65" customHeight="1" x14ac:dyDescent="0.15">
      <c r="B3" s="35"/>
      <c r="C3" s="279"/>
      <c r="D3" s="308" t="s">
        <v>361</v>
      </c>
      <c r="E3" s="308" t="s">
        <v>469</v>
      </c>
      <c r="F3" s="309" t="s">
        <v>510</v>
      </c>
      <c r="G3" s="310" t="s">
        <v>511</v>
      </c>
      <c r="H3" s="311" t="s">
        <v>470</v>
      </c>
      <c r="I3" s="308" t="s">
        <v>361</v>
      </c>
      <c r="J3" s="308" t="s">
        <v>469</v>
      </c>
      <c r="K3" s="309" t="s">
        <v>510</v>
      </c>
      <c r="L3" s="310" t="s">
        <v>511</v>
      </c>
      <c r="M3" s="311" t="s">
        <v>470</v>
      </c>
      <c r="N3" s="308" t="s">
        <v>361</v>
      </c>
      <c r="O3" s="308" t="s">
        <v>469</v>
      </c>
      <c r="P3" s="309" t="s">
        <v>510</v>
      </c>
      <c r="Q3" s="310" t="s">
        <v>511</v>
      </c>
      <c r="R3" s="311" t="s">
        <v>470</v>
      </c>
      <c r="S3" s="308" t="s">
        <v>361</v>
      </c>
      <c r="T3" s="308" t="s">
        <v>469</v>
      </c>
      <c r="U3" s="309" t="s">
        <v>510</v>
      </c>
      <c r="V3" s="310" t="s">
        <v>511</v>
      </c>
      <c r="W3" s="311" t="s">
        <v>470</v>
      </c>
      <c r="X3" s="312" t="s">
        <v>361</v>
      </c>
      <c r="Y3" s="308" t="s">
        <v>469</v>
      </c>
      <c r="Z3" s="309" t="s">
        <v>510</v>
      </c>
      <c r="AA3" s="313" t="s">
        <v>511</v>
      </c>
      <c r="AB3" s="311" t="s">
        <v>470</v>
      </c>
      <c r="AC3" s="308" t="s">
        <v>361</v>
      </c>
      <c r="AD3" s="308" t="s">
        <v>469</v>
      </c>
      <c r="AE3" s="309" t="s">
        <v>510</v>
      </c>
      <c r="AF3" s="313" t="s">
        <v>511</v>
      </c>
      <c r="AG3" s="308" t="s">
        <v>470</v>
      </c>
    </row>
    <row r="4" spans="1:33" ht="13.65" customHeight="1" x14ac:dyDescent="0.15">
      <c r="B4" s="34" t="s">
        <v>6</v>
      </c>
      <c r="C4" s="277"/>
      <c r="D4" s="103">
        <f>SUM(I4,X4)</f>
        <v>518</v>
      </c>
      <c r="E4" s="103">
        <f t="shared" ref="E4:G51" si="0">SUM(J4,Y4)</f>
        <v>213</v>
      </c>
      <c r="F4" s="103">
        <f t="shared" si="0"/>
        <v>1</v>
      </c>
      <c r="G4" s="103">
        <f t="shared" si="0"/>
        <v>304</v>
      </c>
      <c r="H4" s="384">
        <f>E4/D4*100</f>
        <v>41.119691119691119</v>
      </c>
      <c r="I4" s="103">
        <f>SUM(N4,S4)</f>
        <v>350</v>
      </c>
      <c r="J4" s="103">
        <f t="shared" ref="J4:K19" si="1">SUM(O4,T4)</f>
        <v>148</v>
      </c>
      <c r="K4" s="103">
        <f t="shared" si="1"/>
        <v>0</v>
      </c>
      <c r="L4" s="103">
        <f>I4-SUM(J4:K4)</f>
        <v>202</v>
      </c>
      <c r="M4" s="384">
        <f>J4/I4*100</f>
        <v>42.285714285714285</v>
      </c>
      <c r="N4" s="103">
        <v>64</v>
      </c>
      <c r="O4" s="103">
        <v>31</v>
      </c>
      <c r="P4" s="103">
        <v>0</v>
      </c>
      <c r="Q4" s="103">
        <f>N4-SUM(O4:P4)</f>
        <v>33</v>
      </c>
      <c r="R4" s="384">
        <f t="shared" ref="R4:R50" si="2">O4/N4*100</f>
        <v>48.4375</v>
      </c>
      <c r="S4" s="17">
        <v>286</v>
      </c>
      <c r="T4" s="17">
        <v>117</v>
      </c>
      <c r="U4" s="103">
        <v>0</v>
      </c>
      <c r="V4" s="103">
        <f>S4-SUM(T4:U4)</f>
        <v>169</v>
      </c>
      <c r="W4" s="384">
        <f t="shared" ref="W4:W50" si="3">T4/S4*100</f>
        <v>40.909090909090914</v>
      </c>
      <c r="X4" s="17">
        <v>168</v>
      </c>
      <c r="Y4" s="17">
        <v>65</v>
      </c>
      <c r="Z4" s="103">
        <v>1</v>
      </c>
      <c r="AA4" s="103">
        <f>X4-SUM(Y4:Z4)</f>
        <v>102</v>
      </c>
      <c r="AB4" s="384">
        <f t="shared" ref="AB4:AB5" si="4">Y4/X4*100</f>
        <v>38.69047619047619</v>
      </c>
      <c r="AC4" s="214">
        <v>163</v>
      </c>
      <c r="AD4" s="214">
        <v>63</v>
      </c>
      <c r="AE4" s="214">
        <v>1</v>
      </c>
      <c r="AF4" s="103">
        <f>AC4-SUM(AD4:AE4)</f>
        <v>99</v>
      </c>
      <c r="AG4" s="3">
        <f t="shared" ref="AG4:AG51" si="5">IF(AC4=0,0,AD4/AC4*100)</f>
        <v>38.650306748466257</v>
      </c>
    </row>
    <row r="5" spans="1:33" ht="13.65" customHeight="1" x14ac:dyDescent="0.15">
      <c r="B5" s="34" t="s">
        <v>7</v>
      </c>
      <c r="C5" s="278"/>
      <c r="D5" s="67">
        <f t="shared" ref="D5:D51" si="6">SUM(I5,X5)</f>
        <v>156</v>
      </c>
      <c r="E5" s="67">
        <f t="shared" si="0"/>
        <v>88</v>
      </c>
      <c r="F5" s="67">
        <f t="shared" si="0"/>
        <v>0</v>
      </c>
      <c r="G5" s="67">
        <f t="shared" si="0"/>
        <v>68</v>
      </c>
      <c r="H5" s="129">
        <f t="shared" ref="H5:H50" si="7">E5/D5*100</f>
        <v>56.410256410256409</v>
      </c>
      <c r="I5" s="67">
        <f t="shared" ref="I5:K51" si="8">SUM(N5,S5)</f>
        <v>123</v>
      </c>
      <c r="J5" s="67">
        <f t="shared" si="1"/>
        <v>69</v>
      </c>
      <c r="K5" s="67">
        <f t="shared" si="1"/>
        <v>0</v>
      </c>
      <c r="L5" s="67">
        <f t="shared" ref="L5:L49" si="9">I5-SUM(J5:K5)</f>
        <v>54</v>
      </c>
      <c r="M5" s="129">
        <f t="shared" ref="M5:M50" si="10">J5/I5*100</f>
        <v>56.09756097560976</v>
      </c>
      <c r="N5" s="67">
        <v>3</v>
      </c>
      <c r="O5" s="67">
        <v>2</v>
      </c>
      <c r="P5" s="67">
        <v>0</v>
      </c>
      <c r="Q5" s="67">
        <f t="shared" ref="Q5:Q51" si="11">N5-SUM(O5:P5)</f>
        <v>1</v>
      </c>
      <c r="R5" s="129">
        <f t="shared" si="2"/>
        <v>66.666666666666657</v>
      </c>
      <c r="S5" s="18">
        <v>120</v>
      </c>
      <c r="T5" s="18">
        <v>67</v>
      </c>
      <c r="U5" s="67">
        <v>0</v>
      </c>
      <c r="V5" s="67">
        <f t="shared" ref="V5:V51" si="12">S5-SUM(T5:U5)</f>
        <v>53</v>
      </c>
      <c r="W5" s="129">
        <f t="shared" si="3"/>
        <v>55.833333333333336</v>
      </c>
      <c r="X5" s="18">
        <v>33</v>
      </c>
      <c r="Y5" s="18">
        <v>19</v>
      </c>
      <c r="Z5" s="67">
        <v>0</v>
      </c>
      <c r="AA5" s="67">
        <f t="shared" ref="AA5:AA51" si="13">X5-SUM(Y5:Z5)</f>
        <v>14</v>
      </c>
      <c r="AB5" s="129">
        <f t="shared" si="4"/>
        <v>57.575757575757578</v>
      </c>
      <c r="AC5" s="114">
        <v>32</v>
      </c>
      <c r="AD5" s="114">
        <v>18</v>
      </c>
      <c r="AE5" s="114">
        <v>0</v>
      </c>
      <c r="AF5" s="67">
        <f t="shared" ref="AF5:AF51" si="14">AC5-SUM(AD5:AE5)</f>
        <v>14</v>
      </c>
      <c r="AG5" s="4">
        <f t="shared" si="5"/>
        <v>56.25</v>
      </c>
    </row>
    <row r="6" spans="1:33" ht="13.65" customHeight="1" x14ac:dyDescent="0.15">
      <c r="B6" s="34" t="s">
        <v>8</v>
      </c>
      <c r="C6" s="278"/>
      <c r="D6" s="67">
        <f t="shared" si="6"/>
        <v>96</v>
      </c>
      <c r="E6" s="67">
        <f t="shared" si="0"/>
        <v>41</v>
      </c>
      <c r="F6" s="67">
        <f t="shared" si="0"/>
        <v>0</v>
      </c>
      <c r="G6" s="67">
        <f t="shared" si="0"/>
        <v>55</v>
      </c>
      <c r="H6" s="129">
        <f t="shared" si="7"/>
        <v>42.708333333333329</v>
      </c>
      <c r="I6" s="67">
        <f t="shared" si="8"/>
        <v>63</v>
      </c>
      <c r="J6" s="67">
        <f t="shared" si="1"/>
        <v>24</v>
      </c>
      <c r="K6" s="67">
        <f t="shared" si="1"/>
        <v>0</v>
      </c>
      <c r="L6" s="67">
        <f t="shared" si="9"/>
        <v>39</v>
      </c>
      <c r="M6" s="129">
        <f t="shared" si="10"/>
        <v>38.095238095238095</v>
      </c>
      <c r="N6" s="67">
        <v>4</v>
      </c>
      <c r="O6" s="67">
        <v>4</v>
      </c>
      <c r="P6" s="67">
        <v>0</v>
      </c>
      <c r="Q6" s="67">
        <f t="shared" si="11"/>
        <v>0</v>
      </c>
      <c r="R6" s="129">
        <f t="shared" si="2"/>
        <v>100</v>
      </c>
      <c r="S6" s="18">
        <v>59</v>
      </c>
      <c r="T6" s="18">
        <v>20</v>
      </c>
      <c r="U6" s="67">
        <v>0</v>
      </c>
      <c r="V6" s="67">
        <f t="shared" si="12"/>
        <v>39</v>
      </c>
      <c r="W6" s="129">
        <f t="shared" si="3"/>
        <v>33.898305084745758</v>
      </c>
      <c r="X6" s="18">
        <v>33</v>
      </c>
      <c r="Y6" s="18">
        <v>17</v>
      </c>
      <c r="Z6" s="67">
        <v>0</v>
      </c>
      <c r="AA6" s="67">
        <f t="shared" si="13"/>
        <v>16</v>
      </c>
      <c r="AB6" s="129">
        <f>IF(X6=0,0,Y6/X6*100)</f>
        <v>51.515151515151516</v>
      </c>
      <c r="AC6" s="114">
        <v>33</v>
      </c>
      <c r="AD6" s="114">
        <v>17</v>
      </c>
      <c r="AE6" s="114">
        <v>0</v>
      </c>
      <c r="AF6" s="67">
        <f t="shared" si="14"/>
        <v>16</v>
      </c>
      <c r="AG6" s="4">
        <f t="shared" si="5"/>
        <v>51.515151515151516</v>
      </c>
    </row>
    <row r="7" spans="1:33" ht="13.65" customHeight="1" x14ac:dyDescent="0.15">
      <c r="B7" s="34" t="s">
        <v>9</v>
      </c>
      <c r="C7" s="278"/>
      <c r="D7" s="67">
        <f t="shared" si="6"/>
        <v>117</v>
      </c>
      <c r="E7" s="67">
        <f t="shared" si="0"/>
        <v>44</v>
      </c>
      <c r="F7" s="67">
        <f t="shared" si="0"/>
        <v>1</v>
      </c>
      <c r="G7" s="67">
        <f t="shared" si="0"/>
        <v>72</v>
      </c>
      <c r="H7" s="129">
        <f t="shared" si="7"/>
        <v>37.606837606837608</v>
      </c>
      <c r="I7" s="67">
        <f t="shared" si="8"/>
        <v>75</v>
      </c>
      <c r="J7" s="67">
        <f t="shared" si="1"/>
        <v>22</v>
      </c>
      <c r="K7" s="67">
        <f t="shared" si="1"/>
        <v>1</v>
      </c>
      <c r="L7" s="67">
        <f t="shared" si="9"/>
        <v>52</v>
      </c>
      <c r="M7" s="129">
        <f t="shared" si="10"/>
        <v>29.333333333333332</v>
      </c>
      <c r="N7" s="67">
        <v>14</v>
      </c>
      <c r="O7" s="67">
        <v>5</v>
      </c>
      <c r="P7" s="67">
        <v>0</v>
      </c>
      <c r="Q7" s="67">
        <f t="shared" si="11"/>
        <v>9</v>
      </c>
      <c r="R7" s="129">
        <f t="shared" si="2"/>
        <v>35.714285714285715</v>
      </c>
      <c r="S7" s="18">
        <v>61</v>
      </c>
      <c r="T7" s="18">
        <v>17</v>
      </c>
      <c r="U7" s="67">
        <v>1</v>
      </c>
      <c r="V7" s="67">
        <f t="shared" si="12"/>
        <v>43</v>
      </c>
      <c r="W7" s="129">
        <f t="shared" si="3"/>
        <v>27.868852459016392</v>
      </c>
      <c r="X7" s="18">
        <v>42</v>
      </c>
      <c r="Y7" s="18">
        <v>22</v>
      </c>
      <c r="Z7" s="67">
        <v>0</v>
      </c>
      <c r="AA7" s="67">
        <f t="shared" si="13"/>
        <v>20</v>
      </c>
      <c r="AB7" s="129">
        <f t="shared" ref="AB7:AB51" si="15">IF(X7=0,0,Y7/X7*100)</f>
        <v>52.380952380952387</v>
      </c>
      <c r="AC7" s="114">
        <v>40</v>
      </c>
      <c r="AD7" s="114">
        <v>21</v>
      </c>
      <c r="AE7" s="114">
        <v>0</v>
      </c>
      <c r="AF7" s="67">
        <f t="shared" si="14"/>
        <v>19</v>
      </c>
      <c r="AG7" s="4">
        <f t="shared" si="5"/>
        <v>52.5</v>
      </c>
    </row>
    <row r="8" spans="1:33" ht="13.65" customHeight="1" x14ac:dyDescent="0.15">
      <c r="B8" s="34" t="s">
        <v>10</v>
      </c>
      <c r="C8" s="278"/>
      <c r="D8" s="67">
        <f t="shared" si="6"/>
        <v>69</v>
      </c>
      <c r="E8" s="67">
        <f t="shared" si="0"/>
        <v>37</v>
      </c>
      <c r="F8" s="67">
        <f t="shared" si="0"/>
        <v>0</v>
      </c>
      <c r="G8" s="67">
        <f t="shared" si="0"/>
        <v>32</v>
      </c>
      <c r="H8" s="129">
        <f t="shared" si="7"/>
        <v>53.623188405797109</v>
      </c>
      <c r="I8" s="67">
        <f t="shared" si="8"/>
        <v>38</v>
      </c>
      <c r="J8" s="67">
        <f t="shared" si="1"/>
        <v>23</v>
      </c>
      <c r="K8" s="67">
        <f t="shared" si="1"/>
        <v>0</v>
      </c>
      <c r="L8" s="67">
        <f t="shared" si="9"/>
        <v>15</v>
      </c>
      <c r="M8" s="129">
        <f t="shared" si="10"/>
        <v>60.526315789473685</v>
      </c>
      <c r="N8" s="67">
        <v>13</v>
      </c>
      <c r="O8" s="67">
        <v>6</v>
      </c>
      <c r="P8" s="67">
        <v>0</v>
      </c>
      <c r="Q8" s="67">
        <f t="shared" si="11"/>
        <v>7</v>
      </c>
      <c r="R8" s="129">
        <f t="shared" si="2"/>
        <v>46.153846153846153</v>
      </c>
      <c r="S8" s="18">
        <v>25</v>
      </c>
      <c r="T8" s="18">
        <v>17</v>
      </c>
      <c r="U8" s="67">
        <v>0</v>
      </c>
      <c r="V8" s="67">
        <f t="shared" si="12"/>
        <v>8</v>
      </c>
      <c r="W8" s="129">
        <f t="shared" si="3"/>
        <v>68</v>
      </c>
      <c r="X8" s="18">
        <v>31</v>
      </c>
      <c r="Y8" s="18">
        <v>14</v>
      </c>
      <c r="Z8" s="67">
        <v>0</v>
      </c>
      <c r="AA8" s="67">
        <f t="shared" si="13"/>
        <v>17</v>
      </c>
      <c r="AB8" s="129">
        <f t="shared" si="15"/>
        <v>45.161290322580641</v>
      </c>
      <c r="AC8" s="114">
        <v>27</v>
      </c>
      <c r="AD8" s="114">
        <v>11</v>
      </c>
      <c r="AE8" s="114">
        <v>0</v>
      </c>
      <c r="AF8" s="67">
        <f t="shared" si="14"/>
        <v>16</v>
      </c>
      <c r="AG8" s="4">
        <f t="shared" si="5"/>
        <v>40.74074074074074</v>
      </c>
    </row>
    <row r="9" spans="1:33" ht="13.65" customHeight="1" x14ac:dyDescent="0.15">
      <c r="B9" s="34" t="s">
        <v>11</v>
      </c>
      <c r="C9" s="278"/>
      <c r="D9" s="67">
        <f t="shared" si="6"/>
        <v>2</v>
      </c>
      <c r="E9" s="67">
        <f t="shared" si="0"/>
        <v>0</v>
      </c>
      <c r="F9" s="67">
        <f t="shared" si="0"/>
        <v>0</v>
      </c>
      <c r="G9" s="67">
        <f t="shared" si="0"/>
        <v>2</v>
      </c>
      <c r="H9" s="129">
        <f t="shared" si="7"/>
        <v>0</v>
      </c>
      <c r="I9" s="67">
        <f t="shared" si="8"/>
        <v>2</v>
      </c>
      <c r="J9" s="67">
        <f t="shared" si="1"/>
        <v>0</v>
      </c>
      <c r="K9" s="67">
        <f t="shared" si="1"/>
        <v>0</v>
      </c>
      <c r="L9" s="67">
        <f t="shared" si="9"/>
        <v>2</v>
      </c>
      <c r="M9" s="129">
        <f t="shared" si="10"/>
        <v>0</v>
      </c>
      <c r="N9" s="67">
        <v>0</v>
      </c>
      <c r="O9" s="67">
        <v>0</v>
      </c>
      <c r="P9" s="67">
        <v>0</v>
      </c>
      <c r="Q9" s="67">
        <f t="shared" si="11"/>
        <v>0</v>
      </c>
      <c r="R9" s="129">
        <f>IF(N9=0,0,O9/N9*100)</f>
        <v>0</v>
      </c>
      <c r="S9" s="18">
        <v>2</v>
      </c>
      <c r="T9" s="18">
        <v>0</v>
      </c>
      <c r="U9" s="67">
        <v>0</v>
      </c>
      <c r="V9" s="67">
        <f t="shared" si="12"/>
        <v>2</v>
      </c>
      <c r="W9" s="129">
        <f t="shared" si="3"/>
        <v>0</v>
      </c>
      <c r="X9" s="18">
        <v>0</v>
      </c>
      <c r="Y9" s="18">
        <v>0</v>
      </c>
      <c r="Z9" s="67">
        <v>0</v>
      </c>
      <c r="AA9" s="67">
        <f t="shared" si="13"/>
        <v>0</v>
      </c>
      <c r="AB9" s="129">
        <f t="shared" si="15"/>
        <v>0</v>
      </c>
      <c r="AC9" s="114">
        <v>0</v>
      </c>
      <c r="AD9" s="114">
        <v>0</v>
      </c>
      <c r="AE9" s="114">
        <v>0</v>
      </c>
      <c r="AF9" s="67">
        <f t="shared" si="14"/>
        <v>0</v>
      </c>
      <c r="AG9" s="4">
        <f t="shared" si="5"/>
        <v>0</v>
      </c>
    </row>
    <row r="10" spans="1:33" ht="13.65" customHeight="1" x14ac:dyDescent="0.15">
      <c r="B10" s="34" t="s">
        <v>12</v>
      </c>
      <c r="C10" s="278"/>
      <c r="D10" s="67">
        <f t="shared" si="6"/>
        <v>97</v>
      </c>
      <c r="E10" s="67">
        <f t="shared" si="0"/>
        <v>41</v>
      </c>
      <c r="F10" s="67">
        <f t="shared" si="0"/>
        <v>0</v>
      </c>
      <c r="G10" s="67">
        <f t="shared" si="0"/>
        <v>56</v>
      </c>
      <c r="H10" s="129">
        <f t="shared" si="7"/>
        <v>42.268041237113401</v>
      </c>
      <c r="I10" s="67">
        <f t="shared" si="8"/>
        <v>59</v>
      </c>
      <c r="J10" s="67">
        <f t="shared" si="1"/>
        <v>23</v>
      </c>
      <c r="K10" s="67">
        <f t="shared" si="1"/>
        <v>0</v>
      </c>
      <c r="L10" s="67">
        <f t="shared" si="9"/>
        <v>36</v>
      </c>
      <c r="M10" s="129">
        <f t="shared" si="10"/>
        <v>38.983050847457626</v>
      </c>
      <c r="N10" s="67">
        <v>19</v>
      </c>
      <c r="O10" s="67">
        <v>9</v>
      </c>
      <c r="P10" s="67">
        <v>0</v>
      </c>
      <c r="Q10" s="67">
        <f t="shared" si="11"/>
        <v>10</v>
      </c>
      <c r="R10" s="129">
        <f t="shared" si="2"/>
        <v>47.368421052631575</v>
      </c>
      <c r="S10" s="18">
        <v>40</v>
      </c>
      <c r="T10" s="18">
        <v>14</v>
      </c>
      <c r="U10" s="67">
        <v>0</v>
      </c>
      <c r="V10" s="67">
        <f t="shared" si="12"/>
        <v>26</v>
      </c>
      <c r="W10" s="129">
        <f t="shared" si="3"/>
        <v>35</v>
      </c>
      <c r="X10" s="18">
        <v>38</v>
      </c>
      <c r="Y10" s="18">
        <v>18</v>
      </c>
      <c r="Z10" s="67">
        <v>0</v>
      </c>
      <c r="AA10" s="67">
        <f t="shared" si="13"/>
        <v>20</v>
      </c>
      <c r="AB10" s="129">
        <f t="shared" si="15"/>
        <v>47.368421052631575</v>
      </c>
      <c r="AC10" s="114">
        <v>37</v>
      </c>
      <c r="AD10" s="114">
        <v>18</v>
      </c>
      <c r="AE10" s="114">
        <v>0</v>
      </c>
      <c r="AF10" s="67">
        <f t="shared" si="14"/>
        <v>19</v>
      </c>
      <c r="AG10" s="4">
        <f t="shared" si="5"/>
        <v>48.648648648648653</v>
      </c>
    </row>
    <row r="11" spans="1:33" ht="13.65" customHeight="1" x14ac:dyDescent="0.15">
      <c r="B11" s="34" t="s">
        <v>13</v>
      </c>
      <c r="C11" s="278"/>
      <c r="D11" s="67">
        <f t="shared" si="6"/>
        <v>119</v>
      </c>
      <c r="E11" s="67">
        <f t="shared" si="0"/>
        <v>45</v>
      </c>
      <c r="F11" s="67">
        <f t="shared" si="0"/>
        <v>0</v>
      </c>
      <c r="G11" s="67">
        <f t="shared" si="0"/>
        <v>74</v>
      </c>
      <c r="H11" s="129">
        <f t="shared" si="7"/>
        <v>37.815126050420169</v>
      </c>
      <c r="I11" s="67">
        <f t="shared" si="8"/>
        <v>56</v>
      </c>
      <c r="J11" s="67">
        <f t="shared" si="1"/>
        <v>23</v>
      </c>
      <c r="K11" s="67">
        <f t="shared" si="1"/>
        <v>0</v>
      </c>
      <c r="L11" s="67">
        <f t="shared" si="9"/>
        <v>33</v>
      </c>
      <c r="M11" s="129">
        <f t="shared" si="10"/>
        <v>41.071428571428569</v>
      </c>
      <c r="N11" s="67">
        <v>13</v>
      </c>
      <c r="O11" s="67">
        <v>5</v>
      </c>
      <c r="P11" s="67">
        <v>0</v>
      </c>
      <c r="Q11" s="67">
        <f t="shared" si="11"/>
        <v>8</v>
      </c>
      <c r="R11" s="129">
        <f t="shared" si="2"/>
        <v>38.461538461538467</v>
      </c>
      <c r="S11" s="18">
        <v>43</v>
      </c>
      <c r="T11" s="18">
        <v>18</v>
      </c>
      <c r="U11" s="67">
        <v>0</v>
      </c>
      <c r="V11" s="67">
        <f t="shared" si="12"/>
        <v>25</v>
      </c>
      <c r="W11" s="129">
        <f t="shared" si="3"/>
        <v>41.860465116279073</v>
      </c>
      <c r="X11" s="18">
        <v>63</v>
      </c>
      <c r="Y11" s="18">
        <v>22</v>
      </c>
      <c r="Z11" s="67">
        <v>0</v>
      </c>
      <c r="AA11" s="67">
        <f t="shared" si="13"/>
        <v>41</v>
      </c>
      <c r="AB11" s="129">
        <f t="shared" si="15"/>
        <v>34.920634920634917</v>
      </c>
      <c r="AC11" s="114">
        <v>63</v>
      </c>
      <c r="AD11" s="114">
        <v>22</v>
      </c>
      <c r="AE11" s="114">
        <v>0</v>
      </c>
      <c r="AF11" s="67">
        <f t="shared" si="14"/>
        <v>41</v>
      </c>
      <c r="AG11" s="4">
        <f t="shared" si="5"/>
        <v>34.920634920634917</v>
      </c>
    </row>
    <row r="12" spans="1:33" ht="13.65" customHeight="1" x14ac:dyDescent="0.15">
      <c r="B12" s="34" t="s">
        <v>14</v>
      </c>
      <c r="C12" s="278"/>
      <c r="D12" s="67">
        <f t="shared" si="6"/>
        <v>89</v>
      </c>
      <c r="E12" s="67">
        <f t="shared" si="0"/>
        <v>27</v>
      </c>
      <c r="F12" s="67">
        <f t="shared" si="0"/>
        <v>0</v>
      </c>
      <c r="G12" s="67">
        <f t="shared" si="0"/>
        <v>62</v>
      </c>
      <c r="H12" s="129">
        <f t="shared" si="7"/>
        <v>30.337078651685395</v>
      </c>
      <c r="I12" s="67">
        <f t="shared" si="8"/>
        <v>37</v>
      </c>
      <c r="J12" s="67">
        <f t="shared" si="1"/>
        <v>10</v>
      </c>
      <c r="K12" s="67">
        <f t="shared" si="1"/>
        <v>0</v>
      </c>
      <c r="L12" s="67">
        <f t="shared" si="9"/>
        <v>27</v>
      </c>
      <c r="M12" s="129">
        <f t="shared" si="10"/>
        <v>27.027027027027028</v>
      </c>
      <c r="N12" s="67">
        <v>16</v>
      </c>
      <c r="O12" s="67">
        <v>8</v>
      </c>
      <c r="P12" s="67">
        <v>0</v>
      </c>
      <c r="Q12" s="67">
        <f t="shared" si="11"/>
        <v>8</v>
      </c>
      <c r="R12" s="129">
        <f t="shared" si="2"/>
        <v>50</v>
      </c>
      <c r="S12" s="18">
        <v>21</v>
      </c>
      <c r="T12" s="18">
        <v>2</v>
      </c>
      <c r="U12" s="67">
        <v>0</v>
      </c>
      <c r="V12" s="67">
        <f t="shared" si="12"/>
        <v>19</v>
      </c>
      <c r="W12" s="129">
        <f t="shared" si="3"/>
        <v>9.5238095238095237</v>
      </c>
      <c r="X12" s="18">
        <v>52</v>
      </c>
      <c r="Y12" s="18">
        <v>17</v>
      </c>
      <c r="Z12" s="67">
        <v>0</v>
      </c>
      <c r="AA12" s="67">
        <f t="shared" si="13"/>
        <v>35</v>
      </c>
      <c r="AB12" s="129">
        <f t="shared" si="15"/>
        <v>32.692307692307693</v>
      </c>
      <c r="AC12" s="114">
        <v>47</v>
      </c>
      <c r="AD12" s="114">
        <v>15</v>
      </c>
      <c r="AE12" s="114">
        <v>0</v>
      </c>
      <c r="AF12" s="67">
        <f t="shared" si="14"/>
        <v>32</v>
      </c>
      <c r="AG12" s="4">
        <f t="shared" si="5"/>
        <v>31.914893617021278</v>
      </c>
    </row>
    <row r="13" spans="1:33" ht="13.65" customHeight="1" x14ac:dyDescent="0.15">
      <c r="B13" s="34" t="s">
        <v>15</v>
      </c>
      <c r="C13" s="278"/>
      <c r="D13" s="67">
        <f t="shared" si="6"/>
        <v>224</v>
      </c>
      <c r="E13" s="67">
        <f t="shared" si="0"/>
        <v>89</v>
      </c>
      <c r="F13" s="67">
        <f t="shared" si="0"/>
        <v>0</v>
      </c>
      <c r="G13" s="67">
        <f t="shared" si="0"/>
        <v>135</v>
      </c>
      <c r="H13" s="129">
        <f t="shared" si="7"/>
        <v>39.732142857142854</v>
      </c>
      <c r="I13" s="67">
        <f t="shared" si="8"/>
        <v>154</v>
      </c>
      <c r="J13" s="67">
        <f t="shared" si="1"/>
        <v>61</v>
      </c>
      <c r="K13" s="67">
        <f t="shared" si="1"/>
        <v>0</v>
      </c>
      <c r="L13" s="67">
        <f t="shared" si="9"/>
        <v>93</v>
      </c>
      <c r="M13" s="129">
        <f t="shared" si="10"/>
        <v>39.61038961038961</v>
      </c>
      <c r="N13" s="67">
        <v>17</v>
      </c>
      <c r="O13" s="67">
        <v>5</v>
      </c>
      <c r="P13" s="67">
        <v>0</v>
      </c>
      <c r="Q13" s="67">
        <f t="shared" si="11"/>
        <v>12</v>
      </c>
      <c r="R13" s="129">
        <f t="shared" si="2"/>
        <v>29.411764705882355</v>
      </c>
      <c r="S13" s="18">
        <v>137</v>
      </c>
      <c r="T13" s="18">
        <v>56</v>
      </c>
      <c r="U13" s="67">
        <v>0</v>
      </c>
      <c r="V13" s="67">
        <f t="shared" si="12"/>
        <v>81</v>
      </c>
      <c r="W13" s="129">
        <f t="shared" si="3"/>
        <v>40.875912408759127</v>
      </c>
      <c r="X13" s="18">
        <v>70</v>
      </c>
      <c r="Y13" s="18">
        <v>28</v>
      </c>
      <c r="Z13" s="67">
        <v>0</v>
      </c>
      <c r="AA13" s="67">
        <f t="shared" si="13"/>
        <v>42</v>
      </c>
      <c r="AB13" s="129">
        <f t="shared" si="15"/>
        <v>40</v>
      </c>
      <c r="AC13" s="114">
        <v>68</v>
      </c>
      <c r="AD13" s="114">
        <v>27</v>
      </c>
      <c r="AE13" s="114">
        <v>0</v>
      </c>
      <c r="AF13" s="67">
        <f t="shared" si="14"/>
        <v>41</v>
      </c>
      <c r="AG13" s="4">
        <f t="shared" si="5"/>
        <v>39.705882352941174</v>
      </c>
    </row>
    <row r="14" spans="1:33" ht="13.65" customHeight="1" x14ac:dyDescent="0.15">
      <c r="B14" s="34" t="s">
        <v>16</v>
      </c>
      <c r="C14" s="278"/>
      <c r="D14" s="67">
        <f t="shared" si="6"/>
        <v>360</v>
      </c>
      <c r="E14" s="67">
        <f t="shared" si="0"/>
        <v>130</v>
      </c>
      <c r="F14" s="67">
        <f t="shared" si="0"/>
        <v>0</v>
      </c>
      <c r="G14" s="67">
        <f t="shared" si="0"/>
        <v>230</v>
      </c>
      <c r="H14" s="129">
        <f t="shared" si="7"/>
        <v>36.111111111111107</v>
      </c>
      <c r="I14" s="67">
        <f t="shared" si="8"/>
        <v>221</v>
      </c>
      <c r="J14" s="67">
        <f t="shared" si="1"/>
        <v>75</v>
      </c>
      <c r="K14" s="67">
        <f t="shared" si="1"/>
        <v>0</v>
      </c>
      <c r="L14" s="67">
        <f t="shared" si="9"/>
        <v>146</v>
      </c>
      <c r="M14" s="129">
        <f t="shared" si="10"/>
        <v>33.936651583710407</v>
      </c>
      <c r="N14" s="67">
        <v>144</v>
      </c>
      <c r="O14" s="67">
        <v>54</v>
      </c>
      <c r="P14" s="67">
        <v>0</v>
      </c>
      <c r="Q14" s="67">
        <f t="shared" si="11"/>
        <v>90</v>
      </c>
      <c r="R14" s="129">
        <f t="shared" si="2"/>
        <v>37.5</v>
      </c>
      <c r="S14" s="18">
        <v>77</v>
      </c>
      <c r="T14" s="18">
        <v>21</v>
      </c>
      <c r="U14" s="67">
        <v>0</v>
      </c>
      <c r="V14" s="67">
        <f t="shared" si="12"/>
        <v>56</v>
      </c>
      <c r="W14" s="129">
        <f t="shared" si="3"/>
        <v>27.27272727272727</v>
      </c>
      <c r="X14" s="18">
        <v>139</v>
      </c>
      <c r="Y14" s="18">
        <v>55</v>
      </c>
      <c r="Z14" s="67">
        <v>0</v>
      </c>
      <c r="AA14" s="67">
        <f t="shared" si="13"/>
        <v>84</v>
      </c>
      <c r="AB14" s="129">
        <f t="shared" si="15"/>
        <v>39.568345323741006</v>
      </c>
      <c r="AC14" s="114">
        <v>124</v>
      </c>
      <c r="AD14" s="114">
        <v>46</v>
      </c>
      <c r="AE14" s="114">
        <v>0</v>
      </c>
      <c r="AF14" s="67">
        <f t="shared" si="14"/>
        <v>78</v>
      </c>
      <c r="AG14" s="4">
        <f t="shared" si="5"/>
        <v>37.096774193548384</v>
      </c>
    </row>
    <row r="15" spans="1:33" ht="13.65" customHeight="1" x14ac:dyDescent="0.15">
      <c r="B15" s="34" t="s">
        <v>17</v>
      </c>
      <c r="C15" s="278"/>
      <c r="D15" s="67">
        <f t="shared" si="6"/>
        <v>295</v>
      </c>
      <c r="E15" s="67">
        <f t="shared" si="0"/>
        <v>135</v>
      </c>
      <c r="F15" s="67">
        <f t="shared" si="0"/>
        <v>2</v>
      </c>
      <c r="G15" s="67">
        <f t="shared" si="0"/>
        <v>158</v>
      </c>
      <c r="H15" s="129">
        <f t="shared" si="7"/>
        <v>45.762711864406782</v>
      </c>
      <c r="I15" s="67">
        <f t="shared" si="8"/>
        <v>186</v>
      </c>
      <c r="J15" s="67">
        <f t="shared" si="1"/>
        <v>76</v>
      </c>
      <c r="K15" s="67">
        <f t="shared" si="1"/>
        <v>2</v>
      </c>
      <c r="L15" s="67">
        <f t="shared" si="9"/>
        <v>108</v>
      </c>
      <c r="M15" s="129">
        <f t="shared" si="10"/>
        <v>40.86021505376344</v>
      </c>
      <c r="N15" s="67">
        <v>72</v>
      </c>
      <c r="O15" s="67">
        <v>34</v>
      </c>
      <c r="P15" s="67">
        <v>0</v>
      </c>
      <c r="Q15" s="67">
        <f t="shared" si="11"/>
        <v>38</v>
      </c>
      <c r="R15" s="129">
        <f t="shared" si="2"/>
        <v>47.222222222222221</v>
      </c>
      <c r="S15" s="18">
        <v>114</v>
      </c>
      <c r="T15" s="18">
        <v>42</v>
      </c>
      <c r="U15" s="67">
        <v>2</v>
      </c>
      <c r="V15" s="67">
        <f t="shared" si="12"/>
        <v>70</v>
      </c>
      <c r="W15" s="129">
        <f t="shared" si="3"/>
        <v>36.84210526315789</v>
      </c>
      <c r="X15" s="18">
        <v>109</v>
      </c>
      <c r="Y15" s="18">
        <v>59</v>
      </c>
      <c r="Z15" s="67">
        <v>0</v>
      </c>
      <c r="AA15" s="67">
        <f t="shared" si="13"/>
        <v>50</v>
      </c>
      <c r="AB15" s="129">
        <f t="shared" si="15"/>
        <v>54.128440366972477</v>
      </c>
      <c r="AC15" s="114">
        <v>104</v>
      </c>
      <c r="AD15" s="114">
        <v>56</v>
      </c>
      <c r="AE15" s="114">
        <v>0</v>
      </c>
      <c r="AF15" s="67">
        <f t="shared" si="14"/>
        <v>48</v>
      </c>
      <c r="AG15" s="4">
        <f t="shared" si="5"/>
        <v>53.846153846153847</v>
      </c>
    </row>
    <row r="16" spans="1:33" ht="13.65" customHeight="1" x14ac:dyDescent="0.15">
      <c r="B16" s="34" t="s">
        <v>18</v>
      </c>
      <c r="C16" s="278"/>
      <c r="D16" s="67">
        <f t="shared" si="6"/>
        <v>454</v>
      </c>
      <c r="E16" s="67">
        <f t="shared" si="0"/>
        <v>247</v>
      </c>
      <c r="F16" s="67">
        <f t="shared" si="0"/>
        <v>0</v>
      </c>
      <c r="G16" s="67">
        <f t="shared" si="0"/>
        <v>207</v>
      </c>
      <c r="H16" s="129">
        <f t="shared" si="7"/>
        <v>54.405286343612339</v>
      </c>
      <c r="I16" s="67">
        <f t="shared" si="8"/>
        <v>324</v>
      </c>
      <c r="J16" s="67">
        <f t="shared" si="1"/>
        <v>183</v>
      </c>
      <c r="K16" s="67">
        <f t="shared" si="1"/>
        <v>0</v>
      </c>
      <c r="L16" s="67">
        <f t="shared" si="9"/>
        <v>141</v>
      </c>
      <c r="M16" s="129">
        <f t="shared" si="10"/>
        <v>56.481481481481474</v>
      </c>
      <c r="N16" s="67">
        <v>272</v>
      </c>
      <c r="O16" s="67">
        <v>162</v>
      </c>
      <c r="P16" s="67">
        <v>0</v>
      </c>
      <c r="Q16" s="67">
        <f t="shared" si="11"/>
        <v>110</v>
      </c>
      <c r="R16" s="129">
        <f t="shared" si="2"/>
        <v>59.558823529411761</v>
      </c>
      <c r="S16" s="18">
        <v>52</v>
      </c>
      <c r="T16" s="18">
        <v>21</v>
      </c>
      <c r="U16" s="67">
        <v>0</v>
      </c>
      <c r="V16" s="67">
        <f t="shared" si="12"/>
        <v>31</v>
      </c>
      <c r="W16" s="129">
        <f t="shared" si="3"/>
        <v>40.384615384615387</v>
      </c>
      <c r="X16" s="18">
        <v>130</v>
      </c>
      <c r="Y16" s="18">
        <v>64</v>
      </c>
      <c r="Z16" s="67">
        <v>0</v>
      </c>
      <c r="AA16" s="67">
        <f t="shared" si="13"/>
        <v>66</v>
      </c>
      <c r="AB16" s="129">
        <f t="shared" si="15"/>
        <v>49.230769230769234</v>
      </c>
      <c r="AC16" s="114">
        <v>116</v>
      </c>
      <c r="AD16" s="114">
        <v>59</v>
      </c>
      <c r="AE16" s="114">
        <v>0</v>
      </c>
      <c r="AF16" s="67">
        <f t="shared" si="14"/>
        <v>57</v>
      </c>
      <c r="AG16" s="4">
        <f t="shared" si="5"/>
        <v>50.862068965517238</v>
      </c>
    </row>
    <row r="17" spans="2:33" ht="13.65" customHeight="1" x14ac:dyDescent="0.15">
      <c r="B17" s="34" t="s">
        <v>19</v>
      </c>
      <c r="C17" s="278"/>
      <c r="D17" s="67">
        <f t="shared" si="6"/>
        <v>451</v>
      </c>
      <c r="E17" s="67">
        <f t="shared" si="0"/>
        <v>212</v>
      </c>
      <c r="F17" s="67">
        <f t="shared" si="0"/>
        <v>2</v>
      </c>
      <c r="G17" s="67">
        <f t="shared" si="0"/>
        <v>237</v>
      </c>
      <c r="H17" s="129">
        <f t="shared" si="7"/>
        <v>47.006651884700666</v>
      </c>
      <c r="I17" s="67">
        <f t="shared" si="8"/>
        <v>323</v>
      </c>
      <c r="J17" s="67">
        <f t="shared" si="1"/>
        <v>151</v>
      </c>
      <c r="K17" s="67">
        <f t="shared" si="1"/>
        <v>1</v>
      </c>
      <c r="L17" s="67">
        <f t="shared" si="9"/>
        <v>171</v>
      </c>
      <c r="M17" s="129">
        <f t="shared" si="10"/>
        <v>46.749226006191954</v>
      </c>
      <c r="N17" s="67">
        <v>176</v>
      </c>
      <c r="O17" s="67">
        <v>90</v>
      </c>
      <c r="P17" s="67">
        <v>1</v>
      </c>
      <c r="Q17" s="67">
        <f t="shared" si="11"/>
        <v>85</v>
      </c>
      <c r="R17" s="129">
        <f t="shared" si="2"/>
        <v>51.136363636363633</v>
      </c>
      <c r="S17" s="18">
        <v>147</v>
      </c>
      <c r="T17" s="18">
        <v>61</v>
      </c>
      <c r="U17" s="67">
        <v>0</v>
      </c>
      <c r="V17" s="67">
        <f t="shared" si="12"/>
        <v>86</v>
      </c>
      <c r="W17" s="129">
        <f t="shared" si="3"/>
        <v>41.496598639455783</v>
      </c>
      <c r="X17" s="18">
        <v>128</v>
      </c>
      <c r="Y17" s="18">
        <v>61</v>
      </c>
      <c r="Z17" s="67">
        <v>1</v>
      </c>
      <c r="AA17" s="67">
        <f t="shared" si="13"/>
        <v>66</v>
      </c>
      <c r="AB17" s="129">
        <f t="shared" si="15"/>
        <v>47.65625</v>
      </c>
      <c r="AC17" s="114">
        <v>122</v>
      </c>
      <c r="AD17" s="114">
        <v>58</v>
      </c>
      <c r="AE17" s="114">
        <v>1</v>
      </c>
      <c r="AF17" s="67">
        <f t="shared" si="14"/>
        <v>63</v>
      </c>
      <c r="AG17" s="4">
        <f t="shared" si="5"/>
        <v>47.540983606557376</v>
      </c>
    </row>
    <row r="18" spans="2:33" ht="13.65" customHeight="1" x14ac:dyDescent="0.15">
      <c r="B18" s="34" t="s">
        <v>20</v>
      </c>
      <c r="C18" s="278"/>
      <c r="D18" s="67">
        <f t="shared" si="6"/>
        <v>94</v>
      </c>
      <c r="E18" s="67">
        <f t="shared" si="0"/>
        <v>43</v>
      </c>
      <c r="F18" s="67">
        <f t="shared" si="0"/>
        <v>0</v>
      </c>
      <c r="G18" s="67">
        <f t="shared" si="0"/>
        <v>51</v>
      </c>
      <c r="H18" s="129">
        <f t="shared" si="7"/>
        <v>45.744680851063826</v>
      </c>
      <c r="I18" s="67">
        <f t="shared" si="8"/>
        <v>47</v>
      </c>
      <c r="J18" s="67">
        <f t="shared" si="1"/>
        <v>28</v>
      </c>
      <c r="K18" s="67">
        <f t="shared" si="1"/>
        <v>0</v>
      </c>
      <c r="L18" s="67">
        <f t="shared" si="9"/>
        <v>19</v>
      </c>
      <c r="M18" s="129">
        <f t="shared" si="10"/>
        <v>59.574468085106382</v>
      </c>
      <c r="N18" s="67">
        <v>11</v>
      </c>
      <c r="O18" s="67">
        <v>6</v>
      </c>
      <c r="P18" s="67">
        <v>0</v>
      </c>
      <c r="Q18" s="67">
        <f t="shared" si="11"/>
        <v>5</v>
      </c>
      <c r="R18" s="129">
        <f t="shared" si="2"/>
        <v>54.54545454545454</v>
      </c>
      <c r="S18" s="18">
        <v>36</v>
      </c>
      <c r="T18" s="18">
        <v>22</v>
      </c>
      <c r="U18" s="67">
        <v>0</v>
      </c>
      <c r="V18" s="67">
        <f t="shared" si="12"/>
        <v>14</v>
      </c>
      <c r="W18" s="129">
        <f t="shared" si="3"/>
        <v>61.111111111111114</v>
      </c>
      <c r="X18" s="18">
        <v>47</v>
      </c>
      <c r="Y18" s="18">
        <v>15</v>
      </c>
      <c r="Z18" s="67">
        <v>0</v>
      </c>
      <c r="AA18" s="67">
        <f t="shared" si="13"/>
        <v>32</v>
      </c>
      <c r="AB18" s="129">
        <f t="shared" si="15"/>
        <v>31.914893617021278</v>
      </c>
      <c r="AC18" s="114">
        <v>42</v>
      </c>
      <c r="AD18" s="114">
        <v>12</v>
      </c>
      <c r="AE18" s="114">
        <v>0</v>
      </c>
      <c r="AF18" s="67">
        <f t="shared" si="14"/>
        <v>30</v>
      </c>
      <c r="AG18" s="4">
        <f t="shared" si="5"/>
        <v>28.571428571428569</v>
      </c>
    </row>
    <row r="19" spans="2:33" ht="13.65" customHeight="1" x14ac:dyDescent="0.15">
      <c r="B19" s="34" t="s">
        <v>21</v>
      </c>
      <c r="C19" s="278"/>
      <c r="D19" s="67">
        <f t="shared" si="6"/>
        <v>67</v>
      </c>
      <c r="E19" s="67">
        <f t="shared" si="0"/>
        <v>32</v>
      </c>
      <c r="F19" s="67">
        <f t="shared" si="0"/>
        <v>0</v>
      </c>
      <c r="G19" s="67">
        <f t="shared" si="0"/>
        <v>35</v>
      </c>
      <c r="H19" s="129">
        <f t="shared" si="7"/>
        <v>47.761194029850742</v>
      </c>
      <c r="I19" s="67">
        <f t="shared" si="8"/>
        <v>27</v>
      </c>
      <c r="J19" s="67">
        <f t="shared" si="1"/>
        <v>11</v>
      </c>
      <c r="K19" s="67">
        <f t="shared" si="1"/>
        <v>0</v>
      </c>
      <c r="L19" s="67">
        <f t="shared" si="9"/>
        <v>16</v>
      </c>
      <c r="M19" s="129">
        <f t="shared" si="10"/>
        <v>40.74074074074074</v>
      </c>
      <c r="N19" s="67">
        <v>1</v>
      </c>
      <c r="O19" s="67">
        <v>0</v>
      </c>
      <c r="P19" s="67">
        <v>0</v>
      </c>
      <c r="Q19" s="67">
        <f t="shared" si="11"/>
        <v>1</v>
      </c>
      <c r="R19" s="129">
        <f t="shared" si="2"/>
        <v>0</v>
      </c>
      <c r="S19" s="18">
        <v>26</v>
      </c>
      <c r="T19" s="18">
        <v>11</v>
      </c>
      <c r="U19" s="67">
        <v>0</v>
      </c>
      <c r="V19" s="67">
        <f t="shared" si="12"/>
        <v>15</v>
      </c>
      <c r="W19" s="129">
        <f t="shared" si="3"/>
        <v>42.307692307692307</v>
      </c>
      <c r="X19" s="18">
        <v>40</v>
      </c>
      <c r="Y19" s="18">
        <v>21</v>
      </c>
      <c r="Z19" s="67">
        <v>0</v>
      </c>
      <c r="AA19" s="67">
        <f t="shared" si="13"/>
        <v>19</v>
      </c>
      <c r="AB19" s="129">
        <f t="shared" si="15"/>
        <v>52.5</v>
      </c>
      <c r="AC19" s="114">
        <v>39</v>
      </c>
      <c r="AD19" s="114">
        <v>21</v>
      </c>
      <c r="AE19" s="114">
        <v>0</v>
      </c>
      <c r="AF19" s="67">
        <f t="shared" si="14"/>
        <v>18</v>
      </c>
      <c r="AG19" s="4">
        <f t="shared" si="5"/>
        <v>53.846153846153847</v>
      </c>
    </row>
    <row r="20" spans="2:33" ht="13.65" customHeight="1" x14ac:dyDescent="0.15">
      <c r="B20" s="34" t="s">
        <v>22</v>
      </c>
      <c r="C20" s="278"/>
      <c r="D20" s="67">
        <f t="shared" si="6"/>
        <v>69</v>
      </c>
      <c r="E20" s="67">
        <f t="shared" si="0"/>
        <v>34</v>
      </c>
      <c r="F20" s="67">
        <f t="shared" si="0"/>
        <v>1</v>
      </c>
      <c r="G20" s="67">
        <f t="shared" si="0"/>
        <v>34</v>
      </c>
      <c r="H20" s="129">
        <f t="shared" si="7"/>
        <v>49.275362318840585</v>
      </c>
      <c r="I20" s="67">
        <f t="shared" si="8"/>
        <v>46</v>
      </c>
      <c r="J20" s="67">
        <f t="shared" si="8"/>
        <v>18</v>
      </c>
      <c r="K20" s="67">
        <f t="shared" si="8"/>
        <v>1</v>
      </c>
      <c r="L20" s="67">
        <f t="shared" si="9"/>
        <v>27</v>
      </c>
      <c r="M20" s="129">
        <f t="shared" si="10"/>
        <v>39.130434782608695</v>
      </c>
      <c r="N20" s="67">
        <v>6</v>
      </c>
      <c r="O20" s="67">
        <v>3</v>
      </c>
      <c r="P20" s="67">
        <v>0</v>
      </c>
      <c r="Q20" s="67">
        <f t="shared" si="11"/>
        <v>3</v>
      </c>
      <c r="R20" s="129">
        <f t="shared" si="2"/>
        <v>50</v>
      </c>
      <c r="S20" s="18">
        <v>40</v>
      </c>
      <c r="T20" s="18">
        <v>15</v>
      </c>
      <c r="U20" s="67">
        <v>1</v>
      </c>
      <c r="V20" s="67">
        <f t="shared" si="12"/>
        <v>24</v>
      </c>
      <c r="W20" s="129">
        <f t="shared" si="3"/>
        <v>37.5</v>
      </c>
      <c r="X20" s="18">
        <v>23</v>
      </c>
      <c r="Y20" s="18">
        <v>16</v>
      </c>
      <c r="Z20" s="67">
        <v>0</v>
      </c>
      <c r="AA20" s="67">
        <f t="shared" si="13"/>
        <v>7</v>
      </c>
      <c r="AB20" s="129">
        <f t="shared" si="15"/>
        <v>69.565217391304344</v>
      </c>
      <c r="AC20" s="114">
        <v>23</v>
      </c>
      <c r="AD20" s="114">
        <v>16</v>
      </c>
      <c r="AE20" s="114">
        <v>0</v>
      </c>
      <c r="AF20" s="67">
        <f t="shared" si="14"/>
        <v>7</v>
      </c>
      <c r="AG20" s="4">
        <f t="shared" si="5"/>
        <v>69.565217391304344</v>
      </c>
    </row>
    <row r="21" spans="2:33" ht="13.65" customHeight="1" x14ac:dyDescent="0.15">
      <c r="B21" s="34" t="s">
        <v>23</v>
      </c>
      <c r="C21" s="278"/>
      <c r="D21" s="67">
        <f t="shared" si="6"/>
        <v>29</v>
      </c>
      <c r="E21" s="67">
        <f t="shared" si="0"/>
        <v>13</v>
      </c>
      <c r="F21" s="67">
        <f t="shared" si="0"/>
        <v>0</v>
      </c>
      <c r="G21" s="67">
        <f t="shared" si="0"/>
        <v>16</v>
      </c>
      <c r="H21" s="129">
        <f t="shared" si="7"/>
        <v>44.827586206896555</v>
      </c>
      <c r="I21" s="67">
        <f t="shared" si="8"/>
        <v>12</v>
      </c>
      <c r="J21" s="67">
        <f t="shared" si="8"/>
        <v>6</v>
      </c>
      <c r="K21" s="67">
        <f t="shared" si="8"/>
        <v>0</v>
      </c>
      <c r="L21" s="67">
        <f t="shared" si="9"/>
        <v>6</v>
      </c>
      <c r="M21" s="129">
        <f t="shared" si="10"/>
        <v>50</v>
      </c>
      <c r="N21" s="67">
        <v>5</v>
      </c>
      <c r="O21" s="67">
        <v>3</v>
      </c>
      <c r="P21" s="67">
        <v>0</v>
      </c>
      <c r="Q21" s="67">
        <f t="shared" si="11"/>
        <v>2</v>
      </c>
      <c r="R21" s="129">
        <f t="shared" si="2"/>
        <v>60</v>
      </c>
      <c r="S21" s="18">
        <v>7</v>
      </c>
      <c r="T21" s="18">
        <v>3</v>
      </c>
      <c r="U21" s="67">
        <v>0</v>
      </c>
      <c r="V21" s="67">
        <f t="shared" si="12"/>
        <v>4</v>
      </c>
      <c r="W21" s="129">
        <f t="shared" si="3"/>
        <v>42.857142857142854</v>
      </c>
      <c r="X21" s="18">
        <v>17</v>
      </c>
      <c r="Y21" s="18">
        <v>7</v>
      </c>
      <c r="Z21" s="67">
        <v>0</v>
      </c>
      <c r="AA21" s="67">
        <f t="shared" si="13"/>
        <v>10</v>
      </c>
      <c r="AB21" s="129">
        <f t="shared" si="15"/>
        <v>41.17647058823529</v>
      </c>
      <c r="AC21" s="114">
        <v>15</v>
      </c>
      <c r="AD21" s="114">
        <v>6</v>
      </c>
      <c r="AE21" s="114">
        <v>0</v>
      </c>
      <c r="AF21" s="67">
        <f t="shared" si="14"/>
        <v>9</v>
      </c>
      <c r="AG21" s="4">
        <f t="shared" si="5"/>
        <v>40</v>
      </c>
    </row>
    <row r="22" spans="2:33" ht="13.65" customHeight="1" x14ac:dyDescent="0.15">
      <c r="B22" s="34" t="s">
        <v>24</v>
      </c>
      <c r="C22" s="278"/>
      <c r="D22" s="67">
        <f t="shared" si="6"/>
        <v>41</v>
      </c>
      <c r="E22" s="67">
        <f t="shared" si="0"/>
        <v>13</v>
      </c>
      <c r="F22" s="67">
        <f t="shared" si="0"/>
        <v>1</v>
      </c>
      <c r="G22" s="67">
        <f t="shared" si="0"/>
        <v>27</v>
      </c>
      <c r="H22" s="129">
        <f t="shared" si="7"/>
        <v>31.707317073170731</v>
      </c>
      <c r="I22" s="67">
        <f t="shared" si="8"/>
        <v>15</v>
      </c>
      <c r="J22" s="67">
        <f t="shared" si="8"/>
        <v>8</v>
      </c>
      <c r="K22" s="67">
        <f t="shared" si="8"/>
        <v>1</v>
      </c>
      <c r="L22" s="67">
        <f t="shared" si="9"/>
        <v>6</v>
      </c>
      <c r="M22" s="129">
        <f t="shared" si="10"/>
        <v>53.333333333333336</v>
      </c>
      <c r="N22" s="67">
        <v>4</v>
      </c>
      <c r="O22" s="67">
        <v>2</v>
      </c>
      <c r="P22" s="67">
        <v>0</v>
      </c>
      <c r="Q22" s="67">
        <f t="shared" si="11"/>
        <v>2</v>
      </c>
      <c r="R22" s="129">
        <f t="shared" si="2"/>
        <v>50</v>
      </c>
      <c r="S22" s="18">
        <v>11</v>
      </c>
      <c r="T22" s="18">
        <v>6</v>
      </c>
      <c r="U22" s="67">
        <v>1</v>
      </c>
      <c r="V22" s="67">
        <f t="shared" si="12"/>
        <v>4</v>
      </c>
      <c r="W22" s="129">
        <f t="shared" si="3"/>
        <v>54.54545454545454</v>
      </c>
      <c r="X22" s="18">
        <v>26</v>
      </c>
      <c r="Y22" s="18">
        <v>5</v>
      </c>
      <c r="Z22" s="67">
        <v>0</v>
      </c>
      <c r="AA22" s="67">
        <f t="shared" si="13"/>
        <v>21</v>
      </c>
      <c r="AB22" s="129">
        <f t="shared" si="15"/>
        <v>19.230769230769234</v>
      </c>
      <c r="AC22" s="114">
        <v>25</v>
      </c>
      <c r="AD22" s="114">
        <v>4</v>
      </c>
      <c r="AE22" s="114">
        <v>0</v>
      </c>
      <c r="AF22" s="67">
        <f t="shared" si="14"/>
        <v>21</v>
      </c>
      <c r="AG22" s="4">
        <f t="shared" si="5"/>
        <v>16</v>
      </c>
    </row>
    <row r="23" spans="2:33" ht="13.65" customHeight="1" x14ac:dyDescent="0.15">
      <c r="B23" s="34" t="s">
        <v>25</v>
      </c>
      <c r="C23" s="278"/>
      <c r="D23" s="67">
        <f t="shared" si="6"/>
        <v>91</v>
      </c>
      <c r="E23" s="67">
        <f t="shared" si="0"/>
        <v>42</v>
      </c>
      <c r="F23" s="67">
        <f t="shared" si="0"/>
        <v>0</v>
      </c>
      <c r="G23" s="67">
        <f t="shared" si="0"/>
        <v>49</v>
      </c>
      <c r="H23" s="129">
        <f t="shared" si="7"/>
        <v>46.153846153846153</v>
      </c>
      <c r="I23" s="67">
        <f t="shared" si="8"/>
        <v>58</v>
      </c>
      <c r="J23" s="67">
        <f t="shared" si="8"/>
        <v>26</v>
      </c>
      <c r="K23" s="67">
        <f t="shared" si="8"/>
        <v>0</v>
      </c>
      <c r="L23" s="67">
        <f t="shared" si="9"/>
        <v>32</v>
      </c>
      <c r="M23" s="129">
        <f t="shared" si="10"/>
        <v>44.827586206896555</v>
      </c>
      <c r="N23" s="67">
        <v>17</v>
      </c>
      <c r="O23" s="67">
        <v>10</v>
      </c>
      <c r="P23" s="67">
        <v>0</v>
      </c>
      <c r="Q23" s="67">
        <f t="shared" si="11"/>
        <v>7</v>
      </c>
      <c r="R23" s="129">
        <f t="shared" si="2"/>
        <v>58.82352941176471</v>
      </c>
      <c r="S23" s="18">
        <v>41</v>
      </c>
      <c r="T23" s="18">
        <v>16</v>
      </c>
      <c r="U23" s="67">
        <v>0</v>
      </c>
      <c r="V23" s="67">
        <f t="shared" si="12"/>
        <v>25</v>
      </c>
      <c r="W23" s="129">
        <f t="shared" si="3"/>
        <v>39.024390243902438</v>
      </c>
      <c r="X23" s="18">
        <v>33</v>
      </c>
      <c r="Y23" s="18">
        <v>16</v>
      </c>
      <c r="Z23" s="67">
        <v>0</v>
      </c>
      <c r="AA23" s="67">
        <f t="shared" si="13"/>
        <v>17</v>
      </c>
      <c r="AB23" s="129">
        <f t="shared" si="15"/>
        <v>48.484848484848484</v>
      </c>
      <c r="AC23" s="114">
        <v>30</v>
      </c>
      <c r="AD23" s="114">
        <v>15</v>
      </c>
      <c r="AE23" s="114">
        <v>0</v>
      </c>
      <c r="AF23" s="67">
        <f t="shared" si="14"/>
        <v>15</v>
      </c>
      <c r="AG23" s="4">
        <f t="shared" si="5"/>
        <v>50</v>
      </c>
    </row>
    <row r="24" spans="2:33" ht="13.65" customHeight="1" x14ac:dyDescent="0.15">
      <c r="B24" s="34" t="s">
        <v>26</v>
      </c>
      <c r="C24" s="278"/>
      <c r="D24" s="67">
        <f t="shared" si="6"/>
        <v>97</v>
      </c>
      <c r="E24" s="67">
        <f t="shared" si="0"/>
        <v>40</v>
      </c>
      <c r="F24" s="67">
        <f t="shared" si="0"/>
        <v>0</v>
      </c>
      <c r="G24" s="67">
        <f t="shared" si="0"/>
        <v>57</v>
      </c>
      <c r="H24" s="129">
        <f t="shared" si="7"/>
        <v>41.237113402061851</v>
      </c>
      <c r="I24" s="67">
        <f t="shared" si="8"/>
        <v>77</v>
      </c>
      <c r="J24" s="67">
        <f t="shared" si="8"/>
        <v>30</v>
      </c>
      <c r="K24" s="67">
        <f t="shared" si="8"/>
        <v>0</v>
      </c>
      <c r="L24" s="67">
        <f t="shared" si="9"/>
        <v>47</v>
      </c>
      <c r="M24" s="129">
        <f t="shared" si="10"/>
        <v>38.961038961038966</v>
      </c>
      <c r="N24" s="67">
        <v>7</v>
      </c>
      <c r="O24" s="67">
        <v>2</v>
      </c>
      <c r="P24" s="67">
        <v>0</v>
      </c>
      <c r="Q24" s="67">
        <f t="shared" si="11"/>
        <v>5</v>
      </c>
      <c r="R24" s="129">
        <f t="shared" si="2"/>
        <v>28.571428571428569</v>
      </c>
      <c r="S24" s="18">
        <v>70</v>
      </c>
      <c r="T24" s="18">
        <v>28</v>
      </c>
      <c r="U24" s="67">
        <v>0</v>
      </c>
      <c r="V24" s="67">
        <f t="shared" si="12"/>
        <v>42</v>
      </c>
      <c r="W24" s="129">
        <f t="shared" si="3"/>
        <v>40</v>
      </c>
      <c r="X24" s="18">
        <v>20</v>
      </c>
      <c r="Y24" s="18">
        <v>10</v>
      </c>
      <c r="Z24" s="67">
        <v>0</v>
      </c>
      <c r="AA24" s="67">
        <f t="shared" si="13"/>
        <v>10</v>
      </c>
      <c r="AB24" s="129">
        <f t="shared" si="15"/>
        <v>50</v>
      </c>
      <c r="AC24" s="114">
        <v>20</v>
      </c>
      <c r="AD24" s="114">
        <v>10</v>
      </c>
      <c r="AE24" s="114">
        <v>0</v>
      </c>
      <c r="AF24" s="67">
        <f t="shared" si="14"/>
        <v>10</v>
      </c>
      <c r="AG24" s="4">
        <f t="shared" si="5"/>
        <v>50</v>
      </c>
    </row>
    <row r="25" spans="2:33" ht="13.65" customHeight="1" x14ac:dyDescent="0.15">
      <c r="B25" s="34" t="s">
        <v>27</v>
      </c>
      <c r="C25" s="278"/>
      <c r="D25" s="67">
        <f t="shared" si="6"/>
        <v>159</v>
      </c>
      <c r="E25" s="67">
        <f t="shared" si="0"/>
        <v>60</v>
      </c>
      <c r="F25" s="67">
        <f t="shared" si="0"/>
        <v>2</v>
      </c>
      <c r="G25" s="67">
        <f t="shared" si="0"/>
        <v>97</v>
      </c>
      <c r="H25" s="129">
        <f t="shared" si="7"/>
        <v>37.735849056603776</v>
      </c>
      <c r="I25" s="67">
        <f t="shared" si="8"/>
        <v>103</v>
      </c>
      <c r="J25" s="67">
        <f t="shared" si="8"/>
        <v>38</v>
      </c>
      <c r="K25" s="67">
        <f t="shared" si="8"/>
        <v>2</v>
      </c>
      <c r="L25" s="67">
        <f t="shared" si="9"/>
        <v>63</v>
      </c>
      <c r="M25" s="129">
        <f t="shared" si="10"/>
        <v>36.893203883495147</v>
      </c>
      <c r="N25" s="67">
        <v>44</v>
      </c>
      <c r="O25" s="67">
        <v>17</v>
      </c>
      <c r="P25" s="67">
        <v>1</v>
      </c>
      <c r="Q25" s="67">
        <f t="shared" si="11"/>
        <v>26</v>
      </c>
      <c r="R25" s="129">
        <f t="shared" si="2"/>
        <v>38.636363636363633</v>
      </c>
      <c r="S25" s="18">
        <v>59</v>
      </c>
      <c r="T25" s="18">
        <v>21</v>
      </c>
      <c r="U25" s="67">
        <v>1</v>
      </c>
      <c r="V25" s="67">
        <f t="shared" si="12"/>
        <v>37</v>
      </c>
      <c r="W25" s="129">
        <f t="shared" si="3"/>
        <v>35.593220338983052</v>
      </c>
      <c r="X25" s="18">
        <v>56</v>
      </c>
      <c r="Y25" s="18">
        <v>22</v>
      </c>
      <c r="Z25" s="67">
        <v>0</v>
      </c>
      <c r="AA25" s="67">
        <f t="shared" si="13"/>
        <v>34</v>
      </c>
      <c r="AB25" s="129">
        <f t="shared" si="15"/>
        <v>39.285714285714285</v>
      </c>
      <c r="AC25" s="114">
        <v>51</v>
      </c>
      <c r="AD25" s="114">
        <v>18</v>
      </c>
      <c r="AE25" s="114">
        <v>0</v>
      </c>
      <c r="AF25" s="67">
        <f t="shared" si="14"/>
        <v>33</v>
      </c>
      <c r="AG25" s="4">
        <f t="shared" si="5"/>
        <v>35.294117647058826</v>
      </c>
    </row>
    <row r="26" spans="2:33" ht="13.65" customHeight="1" x14ac:dyDescent="0.15">
      <c r="B26" s="34" t="s">
        <v>28</v>
      </c>
      <c r="C26" s="278"/>
      <c r="D26" s="67">
        <f t="shared" si="6"/>
        <v>396</v>
      </c>
      <c r="E26" s="67">
        <f t="shared" si="0"/>
        <v>172</v>
      </c>
      <c r="F26" s="67">
        <f t="shared" si="0"/>
        <v>0</v>
      </c>
      <c r="G26" s="67">
        <f t="shared" si="0"/>
        <v>224</v>
      </c>
      <c r="H26" s="129">
        <f t="shared" si="7"/>
        <v>43.43434343434344</v>
      </c>
      <c r="I26" s="67">
        <f t="shared" si="8"/>
        <v>293</v>
      </c>
      <c r="J26" s="67">
        <f t="shared" si="8"/>
        <v>116</v>
      </c>
      <c r="K26" s="67">
        <f t="shared" si="8"/>
        <v>0</v>
      </c>
      <c r="L26" s="67">
        <f t="shared" si="9"/>
        <v>177</v>
      </c>
      <c r="M26" s="129">
        <f t="shared" si="10"/>
        <v>39.590443686006829</v>
      </c>
      <c r="N26" s="67">
        <v>71</v>
      </c>
      <c r="O26" s="67">
        <v>26</v>
      </c>
      <c r="P26" s="67">
        <v>0</v>
      </c>
      <c r="Q26" s="67">
        <f t="shared" si="11"/>
        <v>45</v>
      </c>
      <c r="R26" s="129">
        <f t="shared" si="2"/>
        <v>36.619718309859159</v>
      </c>
      <c r="S26" s="18">
        <v>222</v>
      </c>
      <c r="T26" s="18">
        <v>90</v>
      </c>
      <c r="U26" s="67">
        <v>0</v>
      </c>
      <c r="V26" s="67">
        <f t="shared" si="12"/>
        <v>132</v>
      </c>
      <c r="W26" s="129">
        <f t="shared" si="3"/>
        <v>40.54054054054054</v>
      </c>
      <c r="X26" s="18">
        <v>103</v>
      </c>
      <c r="Y26" s="18">
        <v>56</v>
      </c>
      <c r="Z26" s="67">
        <v>0</v>
      </c>
      <c r="AA26" s="67">
        <f t="shared" si="13"/>
        <v>47</v>
      </c>
      <c r="AB26" s="129">
        <f t="shared" si="15"/>
        <v>54.368932038834949</v>
      </c>
      <c r="AC26" s="114">
        <v>99</v>
      </c>
      <c r="AD26" s="114">
        <v>52</v>
      </c>
      <c r="AE26" s="114">
        <v>0</v>
      </c>
      <c r="AF26" s="67">
        <f t="shared" si="14"/>
        <v>47</v>
      </c>
      <c r="AG26" s="4">
        <f t="shared" si="5"/>
        <v>52.525252525252533</v>
      </c>
    </row>
    <row r="27" spans="2:33" ht="13.65" customHeight="1" x14ac:dyDescent="0.15">
      <c r="B27" s="34" t="s">
        <v>29</v>
      </c>
      <c r="C27" s="278"/>
      <c r="D27" s="67">
        <f t="shared" si="6"/>
        <v>147</v>
      </c>
      <c r="E27" s="67">
        <f t="shared" si="0"/>
        <v>50</v>
      </c>
      <c r="F27" s="67">
        <f t="shared" si="0"/>
        <v>0</v>
      </c>
      <c r="G27" s="67">
        <f t="shared" si="0"/>
        <v>97</v>
      </c>
      <c r="H27" s="129">
        <f t="shared" si="7"/>
        <v>34.013605442176868</v>
      </c>
      <c r="I27" s="67">
        <f t="shared" si="8"/>
        <v>67</v>
      </c>
      <c r="J27" s="67">
        <f t="shared" si="8"/>
        <v>18</v>
      </c>
      <c r="K27" s="67">
        <f t="shared" si="8"/>
        <v>0</v>
      </c>
      <c r="L27" s="67">
        <f t="shared" si="9"/>
        <v>49</v>
      </c>
      <c r="M27" s="129">
        <f t="shared" si="10"/>
        <v>26.865671641791046</v>
      </c>
      <c r="N27" s="67">
        <v>17</v>
      </c>
      <c r="O27" s="67">
        <v>3</v>
      </c>
      <c r="P27" s="67">
        <v>0</v>
      </c>
      <c r="Q27" s="67">
        <f t="shared" si="11"/>
        <v>14</v>
      </c>
      <c r="R27" s="129">
        <f t="shared" si="2"/>
        <v>17.647058823529413</v>
      </c>
      <c r="S27" s="18">
        <v>50</v>
      </c>
      <c r="T27" s="18">
        <v>15</v>
      </c>
      <c r="U27" s="67">
        <v>0</v>
      </c>
      <c r="V27" s="67">
        <f t="shared" si="12"/>
        <v>35</v>
      </c>
      <c r="W27" s="129">
        <f t="shared" si="3"/>
        <v>30</v>
      </c>
      <c r="X27" s="18">
        <v>80</v>
      </c>
      <c r="Y27" s="18">
        <v>32</v>
      </c>
      <c r="Z27" s="67">
        <v>0</v>
      </c>
      <c r="AA27" s="67">
        <f t="shared" si="13"/>
        <v>48</v>
      </c>
      <c r="AB27" s="129">
        <f t="shared" si="15"/>
        <v>40</v>
      </c>
      <c r="AC27" s="114">
        <v>78</v>
      </c>
      <c r="AD27" s="114">
        <v>31</v>
      </c>
      <c r="AE27" s="114">
        <v>0</v>
      </c>
      <c r="AF27" s="67">
        <f t="shared" si="14"/>
        <v>47</v>
      </c>
      <c r="AG27" s="4">
        <f t="shared" si="5"/>
        <v>39.743589743589745</v>
      </c>
    </row>
    <row r="28" spans="2:33" ht="13.65" customHeight="1" x14ac:dyDescent="0.15">
      <c r="B28" s="34" t="s">
        <v>30</v>
      </c>
      <c r="C28" s="278"/>
      <c r="D28" s="67">
        <f t="shared" si="6"/>
        <v>44</v>
      </c>
      <c r="E28" s="67">
        <f t="shared" si="0"/>
        <v>21</v>
      </c>
      <c r="F28" s="67">
        <f t="shared" si="0"/>
        <v>0</v>
      </c>
      <c r="G28" s="67">
        <f t="shared" si="0"/>
        <v>23</v>
      </c>
      <c r="H28" s="129">
        <f t="shared" si="7"/>
        <v>47.727272727272727</v>
      </c>
      <c r="I28" s="67">
        <f t="shared" si="8"/>
        <v>13</v>
      </c>
      <c r="J28" s="67">
        <f t="shared" si="8"/>
        <v>7</v>
      </c>
      <c r="K28" s="67">
        <f t="shared" si="8"/>
        <v>0</v>
      </c>
      <c r="L28" s="67">
        <f t="shared" si="9"/>
        <v>6</v>
      </c>
      <c r="M28" s="129">
        <f t="shared" si="10"/>
        <v>53.846153846153847</v>
      </c>
      <c r="N28" s="67">
        <v>3</v>
      </c>
      <c r="O28" s="67">
        <v>1</v>
      </c>
      <c r="P28" s="67">
        <v>0</v>
      </c>
      <c r="Q28" s="67">
        <f t="shared" si="11"/>
        <v>2</v>
      </c>
      <c r="R28" s="129">
        <f t="shared" si="2"/>
        <v>33.333333333333329</v>
      </c>
      <c r="S28" s="18">
        <v>10</v>
      </c>
      <c r="T28" s="18">
        <v>6</v>
      </c>
      <c r="U28" s="67">
        <v>0</v>
      </c>
      <c r="V28" s="67">
        <f t="shared" si="12"/>
        <v>4</v>
      </c>
      <c r="W28" s="129">
        <f t="shared" si="3"/>
        <v>60</v>
      </c>
      <c r="X28" s="18">
        <v>31</v>
      </c>
      <c r="Y28" s="18">
        <v>14</v>
      </c>
      <c r="Z28" s="67">
        <v>0</v>
      </c>
      <c r="AA28" s="67">
        <f t="shared" si="13"/>
        <v>17</v>
      </c>
      <c r="AB28" s="129">
        <f t="shared" si="15"/>
        <v>45.161290322580641</v>
      </c>
      <c r="AC28" s="114">
        <v>30</v>
      </c>
      <c r="AD28" s="114">
        <v>13</v>
      </c>
      <c r="AE28" s="114">
        <v>0</v>
      </c>
      <c r="AF28" s="67">
        <f t="shared" si="14"/>
        <v>17</v>
      </c>
      <c r="AG28" s="4">
        <f t="shared" si="5"/>
        <v>43.333333333333336</v>
      </c>
    </row>
    <row r="29" spans="2:33" ht="13.65" customHeight="1" x14ac:dyDescent="0.15">
      <c r="B29" s="34" t="s">
        <v>31</v>
      </c>
      <c r="C29" s="278"/>
      <c r="D29" s="67">
        <f t="shared" si="6"/>
        <v>74</v>
      </c>
      <c r="E29" s="67">
        <f t="shared" si="0"/>
        <v>30</v>
      </c>
      <c r="F29" s="67">
        <f t="shared" si="0"/>
        <v>0</v>
      </c>
      <c r="G29" s="67">
        <f t="shared" si="0"/>
        <v>44</v>
      </c>
      <c r="H29" s="129">
        <f t="shared" si="7"/>
        <v>40.54054054054054</v>
      </c>
      <c r="I29" s="67">
        <f t="shared" si="8"/>
        <v>28</v>
      </c>
      <c r="J29" s="67">
        <f t="shared" si="8"/>
        <v>9</v>
      </c>
      <c r="K29" s="67">
        <f t="shared" si="8"/>
        <v>0</v>
      </c>
      <c r="L29" s="67">
        <f t="shared" si="9"/>
        <v>19</v>
      </c>
      <c r="M29" s="129">
        <f t="shared" si="10"/>
        <v>32.142857142857146</v>
      </c>
      <c r="N29" s="67">
        <v>15</v>
      </c>
      <c r="O29" s="67">
        <v>4</v>
      </c>
      <c r="P29" s="67">
        <v>0</v>
      </c>
      <c r="Q29" s="67">
        <f t="shared" si="11"/>
        <v>11</v>
      </c>
      <c r="R29" s="129">
        <f t="shared" si="2"/>
        <v>26.666666666666668</v>
      </c>
      <c r="S29" s="18">
        <v>13</v>
      </c>
      <c r="T29" s="18">
        <v>5</v>
      </c>
      <c r="U29" s="67">
        <v>0</v>
      </c>
      <c r="V29" s="67">
        <f t="shared" si="12"/>
        <v>8</v>
      </c>
      <c r="W29" s="129">
        <f t="shared" si="3"/>
        <v>38.461538461538467</v>
      </c>
      <c r="X29" s="18">
        <v>46</v>
      </c>
      <c r="Y29" s="18">
        <v>21</v>
      </c>
      <c r="Z29" s="67">
        <v>0</v>
      </c>
      <c r="AA29" s="67">
        <f t="shared" si="13"/>
        <v>25</v>
      </c>
      <c r="AB29" s="129">
        <f t="shared" si="15"/>
        <v>45.652173913043477</v>
      </c>
      <c r="AC29" s="114">
        <v>44</v>
      </c>
      <c r="AD29" s="114">
        <v>20</v>
      </c>
      <c r="AE29" s="114">
        <v>0</v>
      </c>
      <c r="AF29" s="67">
        <f t="shared" si="14"/>
        <v>24</v>
      </c>
      <c r="AG29" s="4">
        <f t="shared" si="5"/>
        <v>45.454545454545453</v>
      </c>
    </row>
    <row r="30" spans="2:33" ht="13.65" customHeight="1" x14ac:dyDescent="0.15">
      <c r="B30" s="34" t="s">
        <v>32</v>
      </c>
      <c r="C30" s="278"/>
      <c r="D30" s="67">
        <f t="shared" si="6"/>
        <v>616</v>
      </c>
      <c r="E30" s="67">
        <f t="shared" si="0"/>
        <v>250</v>
      </c>
      <c r="F30" s="67">
        <f t="shared" si="0"/>
        <v>4</v>
      </c>
      <c r="G30" s="67">
        <f t="shared" si="0"/>
        <v>362</v>
      </c>
      <c r="H30" s="129">
        <f t="shared" si="7"/>
        <v>40.584415584415581</v>
      </c>
      <c r="I30" s="67">
        <f t="shared" si="8"/>
        <v>377</v>
      </c>
      <c r="J30" s="67">
        <f t="shared" si="8"/>
        <v>151</v>
      </c>
      <c r="K30" s="67">
        <f t="shared" si="8"/>
        <v>1</v>
      </c>
      <c r="L30" s="67">
        <f t="shared" si="9"/>
        <v>225</v>
      </c>
      <c r="M30" s="129">
        <f t="shared" si="10"/>
        <v>40.053050397877982</v>
      </c>
      <c r="N30" s="67">
        <v>92</v>
      </c>
      <c r="O30" s="67">
        <v>45</v>
      </c>
      <c r="P30" s="67">
        <v>0</v>
      </c>
      <c r="Q30" s="67">
        <f t="shared" si="11"/>
        <v>47</v>
      </c>
      <c r="R30" s="129">
        <f t="shared" si="2"/>
        <v>48.913043478260867</v>
      </c>
      <c r="S30" s="18">
        <v>285</v>
      </c>
      <c r="T30" s="18">
        <v>106</v>
      </c>
      <c r="U30" s="67">
        <v>1</v>
      </c>
      <c r="V30" s="67">
        <f t="shared" si="12"/>
        <v>178</v>
      </c>
      <c r="W30" s="129">
        <f t="shared" si="3"/>
        <v>37.192982456140349</v>
      </c>
      <c r="X30" s="18">
        <v>239</v>
      </c>
      <c r="Y30" s="18">
        <v>99</v>
      </c>
      <c r="Z30" s="67">
        <v>3</v>
      </c>
      <c r="AA30" s="67">
        <f t="shared" si="13"/>
        <v>137</v>
      </c>
      <c r="AB30" s="129">
        <f t="shared" si="15"/>
        <v>41.422594142259413</v>
      </c>
      <c r="AC30" s="114">
        <v>224</v>
      </c>
      <c r="AD30" s="114">
        <v>93</v>
      </c>
      <c r="AE30" s="114">
        <v>3</v>
      </c>
      <c r="AF30" s="67">
        <f t="shared" si="14"/>
        <v>128</v>
      </c>
      <c r="AG30" s="4">
        <f t="shared" si="5"/>
        <v>41.517857142857146</v>
      </c>
    </row>
    <row r="31" spans="2:33" ht="13.65" customHeight="1" x14ac:dyDescent="0.15">
      <c r="B31" s="34" t="s">
        <v>33</v>
      </c>
      <c r="C31" s="278"/>
      <c r="D31" s="67">
        <f t="shared" si="6"/>
        <v>225</v>
      </c>
      <c r="E31" s="67">
        <f t="shared" si="0"/>
        <v>89</v>
      </c>
      <c r="F31" s="67">
        <f t="shared" si="0"/>
        <v>1</v>
      </c>
      <c r="G31" s="67">
        <f t="shared" si="0"/>
        <v>135</v>
      </c>
      <c r="H31" s="129">
        <f t="shared" si="7"/>
        <v>39.555555555555557</v>
      </c>
      <c r="I31" s="67">
        <f t="shared" si="8"/>
        <v>86</v>
      </c>
      <c r="J31" s="67">
        <f t="shared" si="8"/>
        <v>31</v>
      </c>
      <c r="K31" s="67">
        <f t="shared" si="8"/>
        <v>1</v>
      </c>
      <c r="L31" s="67">
        <f t="shared" si="9"/>
        <v>54</v>
      </c>
      <c r="M31" s="129">
        <f t="shared" si="10"/>
        <v>36.046511627906973</v>
      </c>
      <c r="N31" s="67">
        <v>49</v>
      </c>
      <c r="O31" s="67">
        <v>23</v>
      </c>
      <c r="P31" s="67">
        <v>1</v>
      </c>
      <c r="Q31" s="67">
        <f t="shared" si="11"/>
        <v>25</v>
      </c>
      <c r="R31" s="129">
        <f t="shared" si="2"/>
        <v>46.938775510204081</v>
      </c>
      <c r="S31" s="18">
        <v>37</v>
      </c>
      <c r="T31" s="18">
        <v>8</v>
      </c>
      <c r="U31" s="67">
        <v>0</v>
      </c>
      <c r="V31" s="67">
        <f t="shared" si="12"/>
        <v>29</v>
      </c>
      <c r="W31" s="129">
        <f t="shared" si="3"/>
        <v>21.621621621621621</v>
      </c>
      <c r="X31" s="18">
        <v>139</v>
      </c>
      <c r="Y31" s="18">
        <v>58</v>
      </c>
      <c r="Z31" s="67">
        <v>0</v>
      </c>
      <c r="AA31" s="67">
        <f t="shared" si="13"/>
        <v>81</v>
      </c>
      <c r="AB31" s="129">
        <f t="shared" si="15"/>
        <v>41.726618705035975</v>
      </c>
      <c r="AC31" s="114">
        <v>131</v>
      </c>
      <c r="AD31" s="114">
        <v>52</v>
      </c>
      <c r="AE31" s="114">
        <v>0</v>
      </c>
      <c r="AF31" s="67">
        <f t="shared" si="14"/>
        <v>79</v>
      </c>
      <c r="AG31" s="4">
        <f t="shared" si="5"/>
        <v>39.694656488549619</v>
      </c>
    </row>
    <row r="32" spans="2:33" ht="13.65" customHeight="1" x14ac:dyDescent="0.15">
      <c r="B32" s="34" t="s">
        <v>34</v>
      </c>
      <c r="C32" s="278"/>
      <c r="D32" s="67">
        <f t="shared" si="6"/>
        <v>64</v>
      </c>
      <c r="E32" s="67">
        <f t="shared" si="0"/>
        <v>28</v>
      </c>
      <c r="F32" s="67">
        <f t="shared" si="0"/>
        <v>0</v>
      </c>
      <c r="G32" s="67">
        <f t="shared" si="0"/>
        <v>36</v>
      </c>
      <c r="H32" s="129">
        <f t="shared" si="7"/>
        <v>43.75</v>
      </c>
      <c r="I32" s="67">
        <f t="shared" si="8"/>
        <v>38</v>
      </c>
      <c r="J32" s="67">
        <f t="shared" si="8"/>
        <v>13</v>
      </c>
      <c r="K32" s="67">
        <f t="shared" si="8"/>
        <v>0</v>
      </c>
      <c r="L32" s="67">
        <f t="shared" si="9"/>
        <v>25</v>
      </c>
      <c r="M32" s="129">
        <f t="shared" si="10"/>
        <v>34.210526315789473</v>
      </c>
      <c r="N32" s="67">
        <v>12</v>
      </c>
      <c r="O32" s="67">
        <v>3</v>
      </c>
      <c r="P32" s="67">
        <v>0</v>
      </c>
      <c r="Q32" s="67">
        <f t="shared" si="11"/>
        <v>9</v>
      </c>
      <c r="R32" s="129">
        <f t="shared" si="2"/>
        <v>25</v>
      </c>
      <c r="S32" s="18">
        <v>26</v>
      </c>
      <c r="T32" s="18">
        <v>10</v>
      </c>
      <c r="U32" s="67">
        <v>0</v>
      </c>
      <c r="V32" s="67">
        <f t="shared" si="12"/>
        <v>16</v>
      </c>
      <c r="W32" s="129">
        <f t="shared" si="3"/>
        <v>38.461538461538467</v>
      </c>
      <c r="X32" s="18">
        <v>26</v>
      </c>
      <c r="Y32" s="18">
        <v>15</v>
      </c>
      <c r="Z32" s="67">
        <v>0</v>
      </c>
      <c r="AA32" s="67">
        <f t="shared" si="13"/>
        <v>11</v>
      </c>
      <c r="AB32" s="129">
        <f t="shared" si="15"/>
        <v>57.692307692307686</v>
      </c>
      <c r="AC32" s="114">
        <v>24</v>
      </c>
      <c r="AD32" s="114">
        <v>13</v>
      </c>
      <c r="AE32" s="114">
        <v>0</v>
      </c>
      <c r="AF32" s="67">
        <f t="shared" si="14"/>
        <v>11</v>
      </c>
      <c r="AG32" s="4">
        <f t="shared" si="5"/>
        <v>54.166666666666664</v>
      </c>
    </row>
    <row r="33" spans="2:33" ht="13.65" customHeight="1" x14ac:dyDescent="0.15">
      <c r="B33" s="34" t="s">
        <v>35</v>
      </c>
      <c r="C33" s="278"/>
      <c r="D33" s="67">
        <f t="shared" si="6"/>
        <v>88</v>
      </c>
      <c r="E33" s="67">
        <f t="shared" si="0"/>
        <v>36</v>
      </c>
      <c r="F33" s="67">
        <f t="shared" si="0"/>
        <v>0</v>
      </c>
      <c r="G33" s="67">
        <f t="shared" si="0"/>
        <v>52</v>
      </c>
      <c r="H33" s="129">
        <f t="shared" si="7"/>
        <v>40.909090909090914</v>
      </c>
      <c r="I33" s="67">
        <f t="shared" si="8"/>
        <v>54</v>
      </c>
      <c r="J33" s="67">
        <f t="shared" si="8"/>
        <v>19</v>
      </c>
      <c r="K33" s="67">
        <f t="shared" si="8"/>
        <v>0</v>
      </c>
      <c r="L33" s="67">
        <f t="shared" si="9"/>
        <v>35</v>
      </c>
      <c r="M33" s="129">
        <f t="shared" si="10"/>
        <v>35.185185185185183</v>
      </c>
      <c r="N33" s="67">
        <v>4</v>
      </c>
      <c r="O33" s="67">
        <v>1</v>
      </c>
      <c r="P33" s="67">
        <v>0</v>
      </c>
      <c r="Q33" s="67">
        <f t="shared" si="11"/>
        <v>3</v>
      </c>
      <c r="R33" s="129">
        <f t="shared" si="2"/>
        <v>25</v>
      </c>
      <c r="S33" s="18">
        <v>50</v>
      </c>
      <c r="T33" s="18">
        <v>18</v>
      </c>
      <c r="U33" s="67">
        <v>0</v>
      </c>
      <c r="V33" s="67">
        <f t="shared" si="12"/>
        <v>32</v>
      </c>
      <c r="W33" s="129">
        <f t="shared" si="3"/>
        <v>36</v>
      </c>
      <c r="X33" s="18">
        <v>34</v>
      </c>
      <c r="Y33" s="18">
        <v>17</v>
      </c>
      <c r="Z33" s="67">
        <v>0</v>
      </c>
      <c r="AA33" s="67">
        <f t="shared" si="13"/>
        <v>17</v>
      </c>
      <c r="AB33" s="129">
        <f t="shared" si="15"/>
        <v>50</v>
      </c>
      <c r="AC33" s="114">
        <v>32</v>
      </c>
      <c r="AD33" s="114">
        <v>15</v>
      </c>
      <c r="AE33" s="114">
        <v>0</v>
      </c>
      <c r="AF33" s="67">
        <f t="shared" si="14"/>
        <v>17</v>
      </c>
      <c r="AG33" s="4">
        <f t="shared" si="5"/>
        <v>46.875</v>
      </c>
    </row>
    <row r="34" spans="2:33" ht="13.65" customHeight="1" x14ac:dyDescent="0.15">
      <c r="B34" s="34" t="s">
        <v>36</v>
      </c>
      <c r="C34" s="278"/>
      <c r="D34" s="67">
        <f t="shared" si="6"/>
        <v>42</v>
      </c>
      <c r="E34" s="67">
        <f t="shared" si="0"/>
        <v>12</v>
      </c>
      <c r="F34" s="67">
        <f t="shared" si="0"/>
        <v>0</v>
      </c>
      <c r="G34" s="67">
        <f t="shared" si="0"/>
        <v>30</v>
      </c>
      <c r="H34" s="129">
        <f t="shared" si="7"/>
        <v>28.571428571428569</v>
      </c>
      <c r="I34" s="67">
        <f t="shared" si="8"/>
        <v>26</v>
      </c>
      <c r="J34" s="67">
        <f t="shared" si="8"/>
        <v>6</v>
      </c>
      <c r="K34" s="67">
        <f t="shared" si="8"/>
        <v>0</v>
      </c>
      <c r="L34" s="67">
        <f t="shared" si="9"/>
        <v>20</v>
      </c>
      <c r="M34" s="129">
        <f t="shared" si="10"/>
        <v>23.076923076923077</v>
      </c>
      <c r="N34" s="67">
        <v>7</v>
      </c>
      <c r="O34" s="67">
        <v>3</v>
      </c>
      <c r="P34" s="67">
        <v>0</v>
      </c>
      <c r="Q34" s="67">
        <f t="shared" si="11"/>
        <v>4</v>
      </c>
      <c r="R34" s="129">
        <f t="shared" si="2"/>
        <v>42.857142857142854</v>
      </c>
      <c r="S34" s="18">
        <v>19</v>
      </c>
      <c r="T34" s="18">
        <v>3</v>
      </c>
      <c r="U34" s="67">
        <v>0</v>
      </c>
      <c r="V34" s="67">
        <f t="shared" si="12"/>
        <v>16</v>
      </c>
      <c r="W34" s="129">
        <f t="shared" si="3"/>
        <v>15.789473684210526</v>
      </c>
      <c r="X34" s="18">
        <v>16</v>
      </c>
      <c r="Y34" s="18">
        <v>6</v>
      </c>
      <c r="Z34" s="67">
        <v>0</v>
      </c>
      <c r="AA34" s="67">
        <f t="shared" si="13"/>
        <v>10</v>
      </c>
      <c r="AB34" s="129">
        <f t="shared" si="15"/>
        <v>37.5</v>
      </c>
      <c r="AC34" s="114">
        <v>16</v>
      </c>
      <c r="AD34" s="114">
        <v>6</v>
      </c>
      <c r="AE34" s="114">
        <v>0</v>
      </c>
      <c r="AF34" s="67">
        <f t="shared" si="14"/>
        <v>10</v>
      </c>
      <c r="AG34" s="4">
        <f t="shared" si="5"/>
        <v>37.5</v>
      </c>
    </row>
    <row r="35" spans="2:33" ht="13.65" customHeight="1" x14ac:dyDescent="0.15">
      <c r="B35" s="34" t="s">
        <v>37</v>
      </c>
      <c r="C35" s="278"/>
      <c r="D35" s="67">
        <f t="shared" si="6"/>
        <v>51</v>
      </c>
      <c r="E35" s="67">
        <f t="shared" si="0"/>
        <v>19</v>
      </c>
      <c r="F35" s="67">
        <f t="shared" si="0"/>
        <v>1</v>
      </c>
      <c r="G35" s="67">
        <f t="shared" si="0"/>
        <v>31</v>
      </c>
      <c r="H35" s="129">
        <f t="shared" si="7"/>
        <v>37.254901960784316</v>
      </c>
      <c r="I35" s="67">
        <f t="shared" si="8"/>
        <v>32</v>
      </c>
      <c r="J35" s="67">
        <f t="shared" si="8"/>
        <v>12</v>
      </c>
      <c r="K35" s="67">
        <f t="shared" si="8"/>
        <v>1</v>
      </c>
      <c r="L35" s="67">
        <f t="shared" si="9"/>
        <v>19</v>
      </c>
      <c r="M35" s="129">
        <f t="shared" si="10"/>
        <v>37.5</v>
      </c>
      <c r="N35" s="67">
        <v>5</v>
      </c>
      <c r="O35" s="67">
        <v>2</v>
      </c>
      <c r="P35" s="67">
        <v>0</v>
      </c>
      <c r="Q35" s="67">
        <f t="shared" si="11"/>
        <v>3</v>
      </c>
      <c r="R35" s="129">
        <f t="shared" si="2"/>
        <v>40</v>
      </c>
      <c r="S35" s="18">
        <v>27</v>
      </c>
      <c r="T35" s="18">
        <v>10</v>
      </c>
      <c r="U35" s="67">
        <v>1</v>
      </c>
      <c r="V35" s="67">
        <f t="shared" si="12"/>
        <v>16</v>
      </c>
      <c r="W35" s="129">
        <f t="shared" si="3"/>
        <v>37.037037037037038</v>
      </c>
      <c r="X35" s="18">
        <v>19</v>
      </c>
      <c r="Y35" s="18">
        <v>7</v>
      </c>
      <c r="Z35" s="67">
        <v>0</v>
      </c>
      <c r="AA35" s="67">
        <f t="shared" si="13"/>
        <v>12</v>
      </c>
      <c r="AB35" s="129">
        <f t="shared" si="15"/>
        <v>36.84210526315789</v>
      </c>
      <c r="AC35" s="114">
        <v>19</v>
      </c>
      <c r="AD35" s="114">
        <v>7</v>
      </c>
      <c r="AE35" s="114">
        <v>0</v>
      </c>
      <c r="AF35" s="67">
        <f t="shared" si="14"/>
        <v>12</v>
      </c>
      <c r="AG35" s="4">
        <f t="shared" si="5"/>
        <v>36.84210526315789</v>
      </c>
    </row>
    <row r="36" spans="2:33" ht="13.65" customHeight="1" x14ac:dyDescent="0.15">
      <c r="B36" s="34" t="s">
        <v>38</v>
      </c>
      <c r="C36" s="278"/>
      <c r="D36" s="67">
        <f t="shared" si="6"/>
        <v>122</v>
      </c>
      <c r="E36" s="67">
        <f t="shared" si="0"/>
        <v>50</v>
      </c>
      <c r="F36" s="67">
        <f t="shared" si="0"/>
        <v>0</v>
      </c>
      <c r="G36" s="67">
        <f t="shared" si="0"/>
        <v>72</v>
      </c>
      <c r="H36" s="129">
        <f t="shared" si="7"/>
        <v>40.983606557377051</v>
      </c>
      <c r="I36" s="67">
        <f t="shared" si="8"/>
        <v>82</v>
      </c>
      <c r="J36" s="67">
        <f t="shared" si="8"/>
        <v>30</v>
      </c>
      <c r="K36" s="67">
        <f t="shared" si="8"/>
        <v>0</v>
      </c>
      <c r="L36" s="67">
        <f t="shared" si="9"/>
        <v>52</v>
      </c>
      <c r="M36" s="129">
        <f t="shared" si="10"/>
        <v>36.585365853658537</v>
      </c>
      <c r="N36" s="67">
        <v>31</v>
      </c>
      <c r="O36" s="67">
        <v>15</v>
      </c>
      <c r="P36" s="67">
        <v>0</v>
      </c>
      <c r="Q36" s="67">
        <f t="shared" si="11"/>
        <v>16</v>
      </c>
      <c r="R36" s="129">
        <f t="shared" si="2"/>
        <v>48.387096774193552</v>
      </c>
      <c r="S36" s="18">
        <v>51</v>
      </c>
      <c r="T36" s="18">
        <v>15</v>
      </c>
      <c r="U36" s="67">
        <v>0</v>
      </c>
      <c r="V36" s="67">
        <f t="shared" si="12"/>
        <v>36</v>
      </c>
      <c r="W36" s="129">
        <f t="shared" si="3"/>
        <v>29.411764705882355</v>
      </c>
      <c r="X36" s="18">
        <v>40</v>
      </c>
      <c r="Y36" s="18">
        <v>20</v>
      </c>
      <c r="Z36" s="67">
        <v>0</v>
      </c>
      <c r="AA36" s="67">
        <f t="shared" si="13"/>
        <v>20</v>
      </c>
      <c r="AB36" s="129">
        <f t="shared" si="15"/>
        <v>50</v>
      </c>
      <c r="AC36" s="114">
        <v>40</v>
      </c>
      <c r="AD36" s="114">
        <v>20</v>
      </c>
      <c r="AE36" s="114">
        <v>0</v>
      </c>
      <c r="AF36" s="67">
        <f t="shared" si="14"/>
        <v>20</v>
      </c>
      <c r="AG36" s="4">
        <f t="shared" si="5"/>
        <v>50</v>
      </c>
    </row>
    <row r="37" spans="2:33" ht="13.65" customHeight="1" x14ac:dyDescent="0.15">
      <c r="B37" s="34" t="s">
        <v>39</v>
      </c>
      <c r="C37" s="278"/>
      <c r="D37" s="67">
        <f t="shared" si="6"/>
        <v>139</v>
      </c>
      <c r="E37" s="67">
        <f t="shared" si="0"/>
        <v>48</v>
      </c>
      <c r="F37" s="67">
        <f t="shared" si="0"/>
        <v>0</v>
      </c>
      <c r="G37" s="67">
        <f t="shared" si="0"/>
        <v>91</v>
      </c>
      <c r="H37" s="129">
        <f t="shared" si="7"/>
        <v>34.532374100719423</v>
      </c>
      <c r="I37" s="67">
        <f t="shared" si="8"/>
        <v>56</v>
      </c>
      <c r="J37" s="67">
        <f t="shared" si="8"/>
        <v>20</v>
      </c>
      <c r="K37" s="67">
        <f t="shared" si="8"/>
        <v>0</v>
      </c>
      <c r="L37" s="67">
        <f t="shared" si="9"/>
        <v>36</v>
      </c>
      <c r="M37" s="129">
        <f t="shared" si="10"/>
        <v>35.714285714285715</v>
      </c>
      <c r="N37" s="67">
        <v>27</v>
      </c>
      <c r="O37" s="67">
        <v>12</v>
      </c>
      <c r="P37" s="67">
        <v>0</v>
      </c>
      <c r="Q37" s="67">
        <f t="shared" si="11"/>
        <v>15</v>
      </c>
      <c r="R37" s="129">
        <f t="shared" si="2"/>
        <v>44.444444444444443</v>
      </c>
      <c r="S37" s="18">
        <v>29</v>
      </c>
      <c r="T37" s="18">
        <v>8</v>
      </c>
      <c r="U37" s="67">
        <v>0</v>
      </c>
      <c r="V37" s="67">
        <f t="shared" si="12"/>
        <v>21</v>
      </c>
      <c r="W37" s="129">
        <f t="shared" si="3"/>
        <v>27.586206896551722</v>
      </c>
      <c r="X37" s="18">
        <v>83</v>
      </c>
      <c r="Y37" s="18">
        <v>28</v>
      </c>
      <c r="Z37" s="67">
        <v>0</v>
      </c>
      <c r="AA37" s="67">
        <f t="shared" si="13"/>
        <v>55</v>
      </c>
      <c r="AB37" s="129">
        <f t="shared" si="15"/>
        <v>33.734939759036145</v>
      </c>
      <c r="AC37" s="114">
        <v>76</v>
      </c>
      <c r="AD37" s="114">
        <v>25</v>
      </c>
      <c r="AE37" s="114">
        <v>0</v>
      </c>
      <c r="AF37" s="67">
        <f t="shared" si="14"/>
        <v>51</v>
      </c>
      <c r="AG37" s="4">
        <f t="shared" si="5"/>
        <v>32.894736842105267</v>
      </c>
    </row>
    <row r="38" spans="2:33" ht="13.65" customHeight="1" x14ac:dyDescent="0.15">
      <c r="B38" s="34" t="s">
        <v>40</v>
      </c>
      <c r="C38" s="278"/>
      <c r="D38" s="67">
        <f t="shared" si="6"/>
        <v>134</v>
      </c>
      <c r="E38" s="67">
        <f t="shared" si="0"/>
        <v>43</v>
      </c>
      <c r="F38" s="67">
        <f t="shared" si="0"/>
        <v>0</v>
      </c>
      <c r="G38" s="67">
        <f t="shared" si="0"/>
        <v>91</v>
      </c>
      <c r="H38" s="129">
        <f t="shared" si="7"/>
        <v>32.089552238805972</v>
      </c>
      <c r="I38" s="67">
        <f t="shared" si="8"/>
        <v>99</v>
      </c>
      <c r="J38" s="67">
        <f t="shared" si="8"/>
        <v>35</v>
      </c>
      <c r="K38" s="67">
        <f t="shared" si="8"/>
        <v>0</v>
      </c>
      <c r="L38" s="67">
        <f t="shared" si="9"/>
        <v>64</v>
      </c>
      <c r="M38" s="129">
        <f t="shared" si="10"/>
        <v>35.353535353535356</v>
      </c>
      <c r="N38" s="67">
        <v>10</v>
      </c>
      <c r="O38" s="67">
        <v>4</v>
      </c>
      <c r="P38" s="67">
        <v>0</v>
      </c>
      <c r="Q38" s="67">
        <f t="shared" si="11"/>
        <v>6</v>
      </c>
      <c r="R38" s="129">
        <f t="shared" si="2"/>
        <v>40</v>
      </c>
      <c r="S38" s="18">
        <v>89</v>
      </c>
      <c r="T38" s="18">
        <v>31</v>
      </c>
      <c r="U38" s="67">
        <v>0</v>
      </c>
      <c r="V38" s="67">
        <f t="shared" si="12"/>
        <v>58</v>
      </c>
      <c r="W38" s="129">
        <f t="shared" si="3"/>
        <v>34.831460674157306</v>
      </c>
      <c r="X38" s="18">
        <v>35</v>
      </c>
      <c r="Y38" s="18">
        <v>8</v>
      </c>
      <c r="Z38" s="67">
        <v>0</v>
      </c>
      <c r="AA38" s="67">
        <f t="shared" si="13"/>
        <v>27</v>
      </c>
      <c r="AB38" s="129">
        <f t="shared" si="15"/>
        <v>22.857142857142858</v>
      </c>
      <c r="AC38" s="114">
        <v>35</v>
      </c>
      <c r="AD38" s="114">
        <v>8</v>
      </c>
      <c r="AE38" s="114">
        <v>0</v>
      </c>
      <c r="AF38" s="67">
        <f t="shared" si="14"/>
        <v>27</v>
      </c>
      <c r="AG38" s="4">
        <f t="shared" si="5"/>
        <v>22.857142857142858</v>
      </c>
    </row>
    <row r="39" spans="2:33" ht="13.65" customHeight="1" x14ac:dyDescent="0.15">
      <c r="B39" s="34" t="s">
        <v>41</v>
      </c>
      <c r="C39" s="278"/>
      <c r="D39" s="67">
        <f t="shared" si="6"/>
        <v>50</v>
      </c>
      <c r="E39" s="67">
        <f t="shared" si="0"/>
        <v>21</v>
      </c>
      <c r="F39" s="67">
        <f t="shared" si="0"/>
        <v>0</v>
      </c>
      <c r="G39" s="67">
        <f t="shared" si="0"/>
        <v>29</v>
      </c>
      <c r="H39" s="129">
        <f t="shared" si="7"/>
        <v>42</v>
      </c>
      <c r="I39" s="67">
        <f t="shared" si="8"/>
        <v>21</v>
      </c>
      <c r="J39" s="67">
        <f t="shared" si="8"/>
        <v>8</v>
      </c>
      <c r="K39" s="67">
        <f t="shared" si="8"/>
        <v>0</v>
      </c>
      <c r="L39" s="67">
        <f t="shared" si="9"/>
        <v>13</v>
      </c>
      <c r="M39" s="129">
        <f t="shared" si="10"/>
        <v>38.095238095238095</v>
      </c>
      <c r="N39" s="67">
        <v>2</v>
      </c>
      <c r="O39" s="67">
        <v>0</v>
      </c>
      <c r="P39" s="67">
        <v>0</v>
      </c>
      <c r="Q39" s="67">
        <f t="shared" si="11"/>
        <v>2</v>
      </c>
      <c r="R39" s="129">
        <f t="shared" si="2"/>
        <v>0</v>
      </c>
      <c r="S39" s="18">
        <v>19</v>
      </c>
      <c r="T39" s="18">
        <v>8</v>
      </c>
      <c r="U39" s="67">
        <v>0</v>
      </c>
      <c r="V39" s="67">
        <f t="shared" si="12"/>
        <v>11</v>
      </c>
      <c r="W39" s="129">
        <f t="shared" si="3"/>
        <v>42.105263157894733</v>
      </c>
      <c r="X39" s="18">
        <v>29</v>
      </c>
      <c r="Y39" s="18">
        <v>13</v>
      </c>
      <c r="Z39" s="67">
        <v>0</v>
      </c>
      <c r="AA39" s="67">
        <f t="shared" si="13"/>
        <v>16</v>
      </c>
      <c r="AB39" s="129">
        <f t="shared" si="15"/>
        <v>44.827586206896555</v>
      </c>
      <c r="AC39" s="114">
        <v>29</v>
      </c>
      <c r="AD39" s="114">
        <v>13</v>
      </c>
      <c r="AE39" s="114">
        <v>0</v>
      </c>
      <c r="AF39" s="67">
        <f t="shared" si="14"/>
        <v>16</v>
      </c>
      <c r="AG39" s="4">
        <f t="shared" si="5"/>
        <v>44.827586206896555</v>
      </c>
    </row>
    <row r="40" spans="2:33" ht="13.65" customHeight="1" x14ac:dyDescent="0.15">
      <c r="B40" s="34" t="s">
        <v>42</v>
      </c>
      <c r="C40" s="278"/>
      <c r="D40" s="67">
        <f t="shared" si="6"/>
        <v>82</v>
      </c>
      <c r="E40" s="67">
        <f t="shared" si="0"/>
        <v>32</v>
      </c>
      <c r="F40" s="67">
        <f t="shared" si="0"/>
        <v>0</v>
      </c>
      <c r="G40" s="67">
        <f t="shared" si="0"/>
        <v>50</v>
      </c>
      <c r="H40" s="129">
        <f t="shared" si="7"/>
        <v>39.024390243902438</v>
      </c>
      <c r="I40" s="67">
        <f t="shared" si="8"/>
        <v>43</v>
      </c>
      <c r="J40" s="67">
        <f t="shared" si="8"/>
        <v>21</v>
      </c>
      <c r="K40" s="67">
        <f t="shared" si="8"/>
        <v>0</v>
      </c>
      <c r="L40" s="67">
        <f t="shared" si="9"/>
        <v>22</v>
      </c>
      <c r="M40" s="129">
        <f t="shared" si="10"/>
        <v>48.837209302325576</v>
      </c>
      <c r="N40" s="67">
        <v>11</v>
      </c>
      <c r="O40" s="67">
        <v>4</v>
      </c>
      <c r="P40" s="67">
        <v>0</v>
      </c>
      <c r="Q40" s="67">
        <f t="shared" si="11"/>
        <v>7</v>
      </c>
      <c r="R40" s="129">
        <f t="shared" si="2"/>
        <v>36.363636363636367</v>
      </c>
      <c r="S40" s="18">
        <v>32</v>
      </c>
      <c r="T40" s="18">
        <v>17</v>
      </c>
      <c r="U40" s="67">
        <v>0</v>
      </c>
      <c r="V40" s="67">
        <f t="shared" si="12"/>
        <v>15</v>
      </c>
      <c r="W40" s="129">
        <f t="shared" si="3"/>
        <v>53.125</v>
      </c>
      <c r="X40" s="18">
        <v>39</v>
      </c>
      <c r="Y40" s="18">
        <v>11</v>
      </c>
      <c r="Z40" s="67">
        <v>0</v>
      </c>
      <c r="AA40" s="67">
        <f t="shared" si="13"/>
        <v>28</v>
      </c>
      <c r="AB40" s="129">
        <f t="shared" si="15"/>
        <v>28.205128205128204</v>
      </c>
      <c r="AC40" s="114">
        <v>37</v>
      </c>
      <c r="AD40" s="114">
        <v>10</v>
      </c>
      <c r="AE40" s="114">
        <v>0</v>
      </c>
      <c r="AF40" s="67">
        <f t="shared" si="14"/>
        <v>27</v>
      </c>
      <c r="AG40" s="4">
        <f t="shared" si="5"/>
        <v>27.027027027027028</v>
      </c>
    </row>
    <row r="41" spans="2:33" ht="13.65" customHeight="1" x14ac:dyDescent="0.15">
      <c r="B41" s="34" t="s">
        <v>43</v>
      </c>
      <c r="C41" s="278"/>
      <c r="D41" s="67">
        <f t="shared" si="6"/>
        <v>119</v>
      </c>
      <c r="E41" s="67">
        <f t="shared" si="0"/>
        <v>54</v>
      </c>
      <c r="F41" s="67">
        <f t="shared" si="0"/>
        <v>0</v>
      </c>
      <c r="G41" s="67">
        <f t="shared" si="0"/>
        <v>65</v>
      </c>
      <c r="H41" s="129">
        <f t="shared" si="7"/>
        <v>45.378151260504204</v>
      </c>
      <c r="I41" s="67">
        <f t="shared" si="8"/>
        <v>62</v>
      </c>
      <c r="J41" s="67">
        <f t="shared" si="8"/>
        <v>29</v>
      </c>
      <c r="K41" s="67">
        <f t="shared" si="8"/>
        <v>0</v>
      </c>
      <c r="L41" s="67">
        <f t="shared" si="9"/>
        <v>33</v>
      </c>
      <c r="M41" s="129">
        <f t="shared" si="10"/>
        <v>46.774193548387096</v>
      </c>
      <c r="N41" s="67">
        <v>20</v>
      </c>
      <c r="O41" s="67">
        <v>7</v>
      </c>
      <c r="P41" s="67">
        <v>0</v>
      </c>
      <c r="Q41" s="67">
        <f t="shared" si="11"/>
        <v>13</v>
      </c>
      <c r="R41" s="129">
        <f t="shared" si="2"/>
        <v>35</v>
      </c>
      <c r="S41" s="18">
        <v>42</v>
      </c>
      <c r="T41" s="18">
        <v>22</v>
      </c>
      <c r="U41" s="67">
        <v>0</v>
      </c>
      <c r="V41" s="67">
        <f t="shared" si="12"/>
        <v>20</v>
      </c>
      <c r="W41" s="129">
        <f t="shared" si="3"/>
        <v>52.380952380952387</v>
      </c>
      <c r="X41" s="18">
        <v>57</v>
      </c>
      <c r="Y41" s="18">
        <v>25</v>
      </c>
      <c r="Z41" s="67">
        <v>0</v>
      </c>
      <c r="AA41" s="67">
        <f t="shared" si="13"/>
        <v>32</v>
      </c>
      <c r="AB41" s="129">
        <f t="shared" si="15"/>
        <v>43.859649122807014</v>
      </c>
      <c r="AC41" s="114">
        <v>54</v>
      </c>
      <c r="AD41" s="114">
        <v>24</v>
      </c>
      <c r="AE41" s="114">
        <v>0</v>
      </c>
      <c r="AF41" s="67">
        <f t="shared" si="14"/>
        <v>30</v>
      </c>
      <c r="AG41" s="4">
        <f t="shared" si="5"/>
        <v>44.444444444444443</v>
      </c>
    </row>
    <row r="42" spans="2:33" ht="13.65" customHeight="1" x14ac:dyDescent="0.15">
      <c r="B42" s="34" t="s">
        <v>44</v>
      </c>
      <c r="C42" s="278"/>
      <c r="D42" s="67">
        <f t="shared" si="6"/>
        <v>37</v>
      </c>
      <c r="E42" s="67">
        <f t="shared" si="0"/>
        <v>16</v>
      </c>
      <c r="F42" s="67">
        <f t="shared" si="0"/>
        <v>0</v>
      </c>
      <c r="G42" s="67">
        <f t="shared" si="0"/>
        <v>21</v>
      </c>
      <c r="H42" s="129">
        <f t="shared" si="7"/>
        <v>43.243243243243242</v>
      </c>
      <c r="I42" s="67">
        <f t="shared" si="8"/>
        <v>24</v>
      </c>
      <c r="J42" s="67">
        <f t="shared" si="8"/>
        <v>10</v>
      </c>
      <c r="K42" s="67">
        <f t="shared" si="8"/>
        <v>0</v>
      </c>
      <c r="L42" s="67">
        <f t="shared" si="9"/>
        <v>14</v>
      </c>
      <c r="M42" s="129">
        <f t="shared" si="10"/>
        <v>41.666666666666671</v>
      </c>
      <c r="N42" s="67">
        <v>6</v>
      </c>
      <c r="O42" s="67">
        <v>1</v>
      </c>
      <c r="P42" s="67">
        <v>0</v>
      </c>
      <c r="Q42" s="67">
        <f t="shared" si="11"/>
        <v>5</v>
      </c>
      <c r="R42" s="129">
        <f t="shared" si="2"/>
        <v>16.666666666666664</v>
      </c>
      <c r="S42" s="18">
        <v>18</v>
      </c>
      <c r="T42" s="18">
        <v>9</v>
      </c>
      <c r="U42" s="67">
        <v>0</v>
      </c>
      <c r="V42" s="67">
        <f t="shared" si="12"/>
        <v>9</v>
      </c>
      <c r="W42" s="129">
        <f t="shared" si="3"/>
        <v>50</v>
      </c>
      <c r="X42" s="18">
        <v>13</v>
      </c>
      <c r="Y42" s="18">
        <v>6</v>
      </c>
      <c r="Z42" s="67">
        <v>0</v>
      </c>
      <c r="AA42" s="67">
        <f t="shared" si="13"/>
        <v>7</v>
      </c>
      <c r="AB42" s="129">
        <f t="shared" si="15"/>
        <v>46.153846153846153</v>
      </c>
      <c r="AC42" s="114">
        <v>13</v>
      </c>
      <c r="AD42" s="114">
        <v>6</v>
      </c>
      <c r="AE42" s="114">
        <v>0</v>
      </c>
      <c r="AF42" s="67">
        <f t="shared" si="14"/>
        <v>7</v>
      </c>
      <c r="AG42" s="4">
        <f t="shared" si="5"/>
        <v>46.153846153846153</v>
      </c>
    </row>
    <row r="43" spans="2:33" ht="13.65" customHeight="1" x14ac:dyDescent="0.15">
      <c r="B43" s="34" t="s">
        <v>45</v>
      </c>
      <c r="C43" s="278"/>
      <c r="D43" s="67">
        <f t="shared" si="6"/>
        <v>365</v>
      </c>
      <c r="E43" s="67">
        <f t="shared" si="0"/>
        <v>163</v>
      </c>
      <c r="F43" s="67">
        <f t="shared" si="0"/>
        <v>1</v>
      </c>
      <c r="G43" s="67">
        <f t="shared" si="0"/>
        <v>201</v>
      </c>
      <c r="H43" s="129">
        <f t="shared" si="7"/>
        <v>44.657534246575345</v>
      </c>
      <c r="I43" s="67">
        <f t="shared" si="8"/>
        <v>296</v>
      </c>
      <c r="J43" s="67">
        <f t="shared" si="8"/>
        <v>124</v>
      </c>
      <c r="K43" s="67">
        <f t="shared" si="8"/>
        <v>1</v>
      </c>
      <c r="L43" s="67">
        <f t="shared" si="9"/>
        <v>171</v>
      </c>
      <c r="M43" s="129">
        <f t="shared" si="10"/>
        <v>41.891891891891895</v>
      </c>
      <c r="N43" s="67">
        <v>66</v>
      </c>
      <c r="O43" s="67">
        <v>28</v>
      </c>
      <c r="P43" s="67">
        <v>0</v>
      </c>
      <c r="Q43" s="67">
        <f t="shared" si="11"/>
        <v>38</v>
      </c>
      <c r="R43" s="129">
        <f t="shared" si="2"/>
        <v>42.424242424242422</v>
      </c>
      <c r="S43" s="18">
        <v>230</v>
      </c>
      <c r="T43" s="18">
        <v>96</v>
      </c>
      <c r="U43" s="67">
        <v>1</v>
      </c>
      <c r="V43" s="67">
        <f t="shared" si="12"/>
        <v>133</v>
      </c>
      <c r="W43" s="129">
        <f t="shared" si="3"/>
        <v>41.739130434782609</v>
      </c>
      <c r="X43" s="18">
        <v>69</v>
      </c>
      <c r="Y43" s="18">
        <v>39</v>
      </c>
      <c r="Z43" s="67">
        <v>0</v>
      </c>
      <c r="AA43" s="67">
        <f t="shared" si="13"/>
        <v>30</v>
      </c>
      <c r="AB43" s="129">
        <f t="shared" si="15"/>
        <v>56.521739130434781</v>
      </c>
      <c r="AC43" s="114">
        <v>69</v>
      </c>
      <c r="AD43" s="114">
        <v>39</v>
      </c>
      <c r="AE43" s="114">
        <v>0</v>
      </c>
      <c r="AF43" s="67">
        <f t="shared" si="14"/>
        <v>30</v>
      </c>
      <c r="AG43" s="4">
        <f t="shared" si="5"/>
        <v>56.521739130434781</v>
      </c>
    </row>
    <row r="44" spans="2:33" ht="13.65" customHeight="1" x14ac:dyDescent="0.15">
      <c r="B44" s="34" t="s">
        <v>46</v>
      </c>
      <c r="C44" s="278"/>
      <c r="D44" s="67">
        <f t="shared" si="6"/>
        <v>86</v>
      </c>
      <c r="E44" s="67">
        <f t="shared" si="0"/>
        <v>32</v>
      </c>
      <c r="F44" s="67">
        <f t="shared" si="0"/>
        <v>1</v>
      </c>
      <c r="G44" s="67">
        <f t="shared" si="0"/>
        <v>53</v>
      </c>
      <c r="H44" s="129">
        <f t="shared" si="7"/>
        <v>37.209302325581397</v>
      </c>
      <c r="I44" s="67">
        <f t="shared" si="8"/>
        <v>77</v>
      </c>
      <c r="J44" s="67">
        <f t="shared" si="8"/>
        <v>28</v>
      </c>
      <c r="K44" s="67">
        <f t="shared" si="8"/>
        <v>1</v>
      </c>
      <c r="L44" s="67">
        <f t="shared" si="9"/>
        <v>48</v>
      </c>
      <c r="M44" s="129">
        <f t="shared" si="10"/>
        <v>36.363636363636367</v>
      </c>
      <c r="N44" s="67">
        <v>9</v>
      </c>
      <c r="O44" s="67">
        <v>1</v>
      </c>
      <c r="P44" s="67">
        <v>0</v>
      </c>
      <c r="Q44" s="67">
        <f t="shared" si="11"/>
        <v>8</v>
      </c>
      <c r="R44" s="129">
        <f t="shared" si="2"/>
        <v>11.111111111111111</v>
      </c>
      <c r="S44" s="18">
        <v>68</v>
      </c>
      <c r="T44" s="18">
        <v>27</v>
      </c>
      <c r="U44" s="67">
        <v>1</v>
      </c>
      <c r="V44" s="67">
        <f t="shared" si="12"/>
        <v>40</v>
      </c>
      <c r="W44" s="129">
        <f t="shared" si="3"/>
        <v>39.705882352941174</v>
      </c>
      <c r="X44" s="18">
        <v>9</v>
      </c>
      <c r="Y44" s="18">
        <v>4</v>
      </c>
      <c r="Z44" s="67">
        <v>0</v>
      </c>
      <c r="AA44" s="67">
        <f t="shared" si="13"/>
        <v>5</v>
      </c>
      <c r="AB44" s="129">
        <f t="shared" si="15"/>
        <v>44.444444444444443</v>
      </c>
      <c r="AC44" s="114">
        <v>8</v>
      </c>
      <c r="AD44" s="114">
        <v>4</v>
      </c>
      <c r="AE44" s="114">
        <v>0</v>
      </c>
      <c r="AF44" s="67">
        <f t="shared" si="14"/>
        <v>4</v>
      </c>
      <c r="AG44" s="4">
        <f t="shared" si="5"/>
        <v>50</v>
      </c>
    </row>
    <row r="45" spans="2:33" ht="13.65" customHeight="1" x14ac:dyDescent="0.15">
      <c r="B45" s="34" t="s">
        <v>47</v>
      </c>
      <c r="C45" s="278"/>
      <c r="D45" s="67">
        <f t="shared" si="6"/>
        <v>120</v>
      </c>
      <c r="E45" s="67">
        <f t="shared" si="0"/>
        <v>47</v>
      </c>
      <c r="F45" s="67">
        <f t="shared" si="0"/>
        <v>0</v>
      </c>
      <c r="G45" s="67">
        <f t="shared" si="0"/>
        <v>73</v>
      </c>
      <c r="H45" s="129">
        <f t="shared" si="7"/>
        <v>39.166666666666664</v>
      </c>
      <c r="I45" s="67">
        <f t="shared" si="8"/>
        <v>66</v>
      </c>
      <c r="J45" s="67">
        <f t="shared" si="8"/>
        <v>22</v>
      </c>
      <c r="K45" s="67">
        <f t="shared" si="8"/>
        <v>0</v>
      </c>
      <c r="L45" s="67">
        <f t="shared" si="9"/>
        <v>44</v>
      </c>
      <c r="M45" s="129">
        <f t="shared" si="10"/>
        <v>33.333333333333329</v>
      </c>
      <c r="N45" s="67">
        <v>14</v>
      </c>
      <c r="O45" s="67">
        <v>5</v>
      </c>
      <c r="P45" s="67">
        <v>0</v>
      </c>
      <c r="Q45" s="67">
        <f t="shared" si="11"/>
        <v>9</v>
      </c>
      <c r="R45" s="129">
        <f t="shared" si="2"/>
        <v>35.714285714285715</v>
      </c>
      <c r="S45" s="18">
        <v>52</v>
      </c>
      <c r="T45" s="18">
        <v>17</v>
      </c>
      <c r="U45" s="67">
        <v>0</v>
      </c>
      <c r="V45" s="67">
        <f t="shared" si="12"/>
        <v>35</v>
      </c>
      <c r="W45" s="129">
        <f t="shared" si="3"/>
        <v>32.692307692307693</v>
      </c>
      <c r="X45" s="18">
        <v>54</v>
      </c>
      <c r="Y45" s="18">
        <v>25</v>
      </c>
      <c r="Z45" s="67">
        <v>0</v>
      </c>
      <c r="AA45" s="67">
        <f t="shared" si="13"/>
        <v>29</v>
      </c>
      <c r="AB45" s="129">
        <f t="shared" si="15"/>
        <v>46.296296296296298</v>
      </c>
      <c r="AC45" s="114">
        <v>52</v>
      </c>
      <c r="AD45" s="114">
        <v>24</v>
      </c>
      <c r="AE45" s="114">
        <v>0</v>
      </c>
      <c r="AF45" s="67">
        <f t="shared" si="14"/>
        <v>28</v>
      </c>
      <c r="AG45" s="4">
        <f t="shared" si="5"/>
        <v>46.153846153846153</v>
      </c>
    </row>
    <row r="46" spans="2:33" ht="13.65" customHeight="1" x14ac:dyDescent="0.15">
      <c r="B46" s="34" t="s">
        <v>48</v>
      </c>
      <c r="C46" s="278"/>
      <c r="D46" s="67">
        <f t="shared" si="6"/>
        <v>117</v>
      </c>
      <c r="E46" s="67">
        <f t="shared" si="0"/>
        <v>60</v>
      </c>
      <c r="F46" s="67">
        <f t="shared" si="0"/>
        <v>0</v>
      </c>
      <c r="G46" s="67">
        <f t="shared" si="0"/>
        <v>57</v>
      </c>
      <c r="H46" s="129">
        <f t="shared" si="7"/>
        <v>51.282051282051277</v>
      </c>
      <c r="I46" s="67">
        <f t="shared" si="8"/>
        <v>85</v>
      </c>
      <c r="J46" s="67">
        <f t="shared" si="8"/>
        <v>42</v>
      </c>
      <c r="K46" s="67">
        <f t="shared" si="8"/>
        <v>0</v>
      </c>
      <c r="L46" s="67">
        <f t="shared" si="9"/>
        <v>43</v>
      </c>
      <c r="M46" s="129">
        <f t="shared" si="10"/>
        <v>49.411764705882355</v>
      </c>
      <c r="N46" s="67">
        <v>8</v>
      </c>
      <c r="O46" s="67">
        <v>2</v>
      </c>
      <c r="P46" s="67">
        <v>0</v>
      </c>
      <c r="Q46" s="67">
        <f t="shared" si="11"/>
        <v>6</v>
      </c>
      <c r="R46" s="129">
        <f t="shared" si="2"/>
        <v>25</v>
      </c>
      <c r="S46" s="18">
        <v>77</v>
      </c>
      <c r="T46" s="18">
        <v>40</v>
      </c>
      <c r="U46" s="67">
        <v>0</v>
      </c>
      <c r="V46" s="67">
        <f t="shared" si="12"/>
        <v>37</v>
      </c>
      <c r="W46" s="129">
        <f t="shared" si="3"/>
        <v>51.94805194805194</v>
      </c>
      <c r="X46" s="18">
        <v>32</v>
      </c>
      <c r="Y46" s="18">
        <v>18</v>
      </c>
      <c r="Z46" s="67">
        <v>0</v>
      </c>
      <c r="AA46" s="67">
        <f t="shared" si="13"/>
        <v>14</v>
      </c>
      <c r="AB46" s="129">
        <f t="shared" si="15"/>
        <v>56.25</v>
      </c>
      <c r="AC46" s="114">
        <v>29</v>
      </c>
      <c r="AD46" s="114">
        <v>15</v>
      </c>
      <c r="AE46" s="114">
        <v>0</v>
      </c>
      <c r="AF46" s="67">
        <f t="shared" si="14"/>
        <v>14</v>
      </c>
      <c r="AG46" s="4">
        <f t="shared" si="5"/>
        <v>51.724137931034484</v>
      </c>
    </row>
    <row r="47" spans="2:33" ht="13.65" customHeight="1" x14ac:dyDescent="0.15">
      <c r="B47" s="34" t="s">
        <v>49</v>
      </c>
      <c r="C47" s="278"/>
      <c r="D47" s="67">
        <f t="shared" si="6"/>
        <v>141</v>
      </c>
      <c r="E47" s="67">
        <f t="shared" si="0"/>
        <v>51</v>
      </c>
      <c r="F47" s="67">
        <f t="shared" si="0"/>
        <v>0</v>
      </c>
      <c r="G47" s="67">
        <f t="shared" si="0"/>
        <v>90</v>
      </c>
      <c r="H47" s="129">
        <f t="shared" si="7"/>
        <v>36.170212765957451</v>
      </c>
      <c r="I47" s="67">
        <f t="shared" si="8"/>
        <v>123</v>
      </c>
      <c r="J47" s="67">
        <f t="shared" si="8"/>
        <v>48</v>
      </c>
      <c r="K47" s="67">
        <f t="shared" si="8"/>
        <v>0</v>
      </c>
      <c r="L47" s="67">
        <f t="shared" si="9"/>
        <v>75</v>
      </c>
      <c r="M47" s="129">
        <f t="shared" si="10"/>
        <v>39.024390243902438</v>
      </c>
      <c r="N47" s="67">
        <v>10</v>
      </c>
      <c r="O47" s="67">
        <v>5</v>
      </c>
      <c r="P47" s="67">
        <v>0</v>
      </c>
      <c r="Q47" s="67">
        <f t="shared" si="11"/>
        <v>5</v>
      </c>
      <c r="R47" s="129">
        <f t="shared" si="2"/>
        <v>50</v>
      </c>
      <c r="S47" s="18">
        <v>113</v>
      </c>
      <c r="T47" s="18">
        <v>43</v>
      </c>
      <c r="U47" s="67">
        <v>0</v>
      </c>
      <c r="V47" s="67">
        <f t="shared" si="12"/>
        <v>70</v>
      </c>
      <c r="W47" s="129">
        <f t="shared" si="3"/>
        <v>38.053097345132741</v>
      </c>
      <c r="X47" s="18">
        <v>18</v>
      </c>
      <c r="Y47" s="18">
        <v>3</v>
      </c>
      <c r="Z47" s="67">
        <v>0</v>
      </c>
      <c r="AA47" s="67">
        <f t="shared" si="13"/>
        <v>15</v>
      </c>
      <c r="AB47" s="129">
        <f t="shared" si="15"/>
        <v>16.666666666666664</v>
      </c>
      <c r="AC47" s="114">
        <v>18</v>
      </c>
      <c r="AD47" s="114">
        <v>3</v>
      </c>
      <c r="AE47" s="114">
        <v>0</v>
      </c>
      <c r="AF47" s="67">
        <f t="shared" si="14"/>
        <v>15</v>
      </c>
      <c r="AG47" s="4">
        <f t="shared" si="5"/>
        <v>16.666666666666664</v>
      </c>
    </row>
    <row r="48" spans="2:33" ht="13.65" customHeight="1" x14ac:dyDescent="0.15">
      <c r="B48" s="34" t="s">
        <v>50</v>
      </c>
      <c r="C48" s="278"/>
      <c r="D48" s="67">
        <f t="shared" si="6"/>
        <v>185</v>
      </c>
      <c r="E48" s="67">
        <f t="shared" si="0"/>
        <v>58</v>
      </c>
      <c r="F48" s="67">
        <f t="shared" si="0"/>
        <v>0</v>
      </c>
      <c r="G48" s="67">
        <f t="shared" si="0"/>
        <v>127</v>
      </c>
      <c r="H48" s="129">
        <f t="shared" si="7"/>
        <v>31.351351351351354</v>
      </c>
      <c r="I48" s="67">
        <f t="shared" si="8"/>
        <v>172</v>
      </c>
      <c r="J48" s="67">
        <f t="shared" si="8"/>
        <v>54</v>
      </c>
      <c r="K48" s="67">
        <f t="shared" si="8"/>
        <v>0</v>
      </c>
      <c r="L48" s="67">
        <f t="shared" si="9"/>
        <v>118</v>
      </c>
      <c r="M48" s="129">
        <f t="shared" si="10"/>
        <v>31.395348837209301</v>
      </c>
      <c r="N48" s="67">
        <v>16</v>
      </c>
      <c r="O48" s="67">
        <v>4</v>
      </c>
      <c r="P48" s="67">
        <v>0</v>
      </c>
      <c r="Q48" s="67">
        <f t="shared" si="11"/>
        <v>12</v>
      </c>
      <c r="R48" s="129">
        <f t="shared" si="2"/>
        <v>25</v>
      </c>
      <c r="S48" s="18">
        <v>156</v>
      </c>
      <c r="T48" s="18">
        <v>50</v>
      </c>
      <c r="U48" s="67">
        <v>0</v>
      </c>
      <c r="V48" s="67">
        <f t="shared" si="12"/>
        <v>106</v>
      </c>
      <c r="W48" s="129">
        <f t="shared" si="3"/>
        <v>32.051282051282051</v>
      </c>
      <c r="X48" s="18">
        <v>13</v>
      </c>
      <c r="Y48" s="18">
        <v>4</v>
      </c>
      <c r="Z48" s="67">
        <v>0</v>
      </c>
      <c r="AA48" s="67">
        <f t="shared" si="13"/>
        <v>9</v>
      </c>
      <c r="AB48" s="129">
        <f t="shared" si="15"/>
        <v>30.76923076923077</v>
      </c>
      <c r="AC48" s="114">
        <v>13</v>
      </c>
      <c r="AD48" s="114">
        <v>4</v>
      </c>
      <c r="AE48" s="114">
        <v>0</v>
      </c>
      <c r="AF48" s="67">
        <f t="shared" si="14"/>
        <v>9</v>
      </c>
      <c r="AG48" s="4">
        <f t="shared" si="5"/>
        <v>30.76923076923077</v>
      </c>
    </row>
    <row r="49" spans="1:34" ht="13.65" customHeight="1" x14ac:dyDescent="0.15">
      <c r="B49" s="34" t="s">
        <v>51</v>
      </c>
      <c r="C49" s="278"/>
      <c r="D49" s="67">
        <f t="shared" si="6"/>
        <v>117</v>
      </c>
      <c r="E49" s="67">
        <f t="shared" si="0"/>
        <v>54</v>
      </c>
      <c r="F49" s="67">
        <f t="shared" si="0"/>
        <v>1</v>
      </c>
      <c r="G49" s="67">
        <f t="shared" si="0"/>
        <v>62</v>
      </c>
      <c r="H49" s="129">
        <f t="shared" si="7"/>
        <v>46.153846153846153</v>
      </c>
      <c r="I49" s="67">
        <f t="shared" si="8"/>
        <v>88</v>
      </c>
      <c r="J49" s="67">
        <f t="shared" si="8"/>
        <v>41</v>
      </c>
      <c r="K49" s="67">
        <f t="shared" si="8"/>
        <v>1</v>
      </c>
      <c r="L49" s="67">
        <f t="shared" si="9"/>
        <v>46</v>
      </c>
      <c r="M49" s="129">
        <f t="shared" si="10"/>
        <v>46.590909090909086</v>
      </c>
      <c r="N49" s="67">
        <v>15</v>
      </c>
      <c r="O49" s="67">
        <v>7</v>
      </c>
      <c r="P49" s="67">
        <v>0</v>
      </c>
      <c r="Q49" s="67">
        <f t="shared" si="11"/>
        <v>8</v>
      </c>
      <c r="R49" s="129">
        <f t="shared" si="2"/>
        <v>46.666666666666664</v>
      </c>
      <c r="S49" s="18">
        <v>73</v>
      </c>
      <c r="T49" s="18">
        <v>34</v>
      </c>
      <c r="U49" s="67">
        <v>1</v>
      </c>
      <c r="V49" s="67">
        <f t="shared" si="12"/>
        <v>38</v>
      </c>
      <c r="W49" s="129">
        <f t="shared" si="3"/>
        <v>46.575342465753423</v>
      </c>
      <c r="X49" s="18">
        <v>29</v>
      </c>
      <c r="Y49" s="18">
        <v>13</v>
      </c>
      <c r="Z49" s="67">
        <v>0</v>
      </c>
      <c r="AA49" s="67">
        <f t="shared" si="13"/>
        <v>16</v>
      </c>
      <c r="AB49" s="129">
        <f t="shared" si="15"/>
        <v>44.827586206896555</v>
      </c>
      <c r="AC49" s="114">
        <v>29</v>
      </c>
      <c r="AD49" s="114">
        <v>13</v>
      </c>
      <c r="AE49" s="114">
        <v>0</v>
      </c>
      <c r="AF49" s="67">
        <f t="shared" si="14"/>
        <v>16</v>
      </c>
      <c r="AG49" s="4">
        <f t="shared" si="5"/>
        <v>44.827586206896555</v>
      </c>
    </row>
    <row r="50" spans="1:34" ht="13.65" customHeight="1" x14ac:dyDescent="0.15">
      <c r="B50" s="34" t="s">
        <v>360</v>
      </c>
      <c r="C50" s="278"/>
      <c r="D50" s="67">
        <f t="shared" si="6"/>
        <v>160</v>
      </c>
      <c r="E50" s="67">
        <f t="shared" si="0"/>
        <v>43</v>
      </c>
      <c r="F50" s="67">
        <f t="shared" si="0"/>
        <v>1</v>
      </c>
      <c r="G50" s="67">
        <f t="shared" si="0"/>
        <v>116</v>
      </c>
      <c r="H50" s="129">
        <f t="shared" si="7"/>
        <v>26.875</v>
      </c>
      <c r="I50" s="67">
        <f t="shared" si="8"/>
        <v>139</v>
      </c>
      <c r="J50" s="67">
        <f t="shared" si="8"/>
        <v>35</v>
      </c>
      <c r="K50" s="67">
        <f t="shared" si="8"/>
        <v>1</v>
      </c>
      <c r="L50" s="67">
        <f t="shared" ref="L50" si="16">I50-SUM(J50:K50)</f>
        <v>103</v>
      </c>
      <c r="M50" s="129">
        <f t="shared" si="10"/>
        <v>25.179856115107913</v>
      </c>
      <c r="N50" s="67">
        <v>10</v>
      </c>
      <c r="O50" s="67">
        <v>3</v>
      </c>
      <c r="P50" s="67">
        <v>0</v>
      </c>
      <c r="Q50" s="67">
        <f t="shared" si="11"/>
        <v>7</v>
      </c>
      <c r="R50" s="129">
        <f t="shared" si="2"/>
        <v>30</v>
      </c>
      <c r="S50" s="18">
        <v>129</v>
      </c>
      <c r="T50" s="18">
        <v>32</v>
      </c>
      <c r="U50" s="67">
        <v>1</v>
      </c>
      <c r="V50" s="67">
        <f t="shared" si="12"/>
        <v>96</v>
      </c>
      <c r="W50" s="129">
        <f t="shared" si="3"/>
        <v>24.806201550387598</v>
      </c>
      <c r="X50" s="18">
        <v>21</v>
      </c>
      <c r="Y50" s="18">
        <v>8</v>
      </c>
      <c r="Z50" s="67">
        <v>0</v>
      </c>
      <c r="AA50" s="67">
        <f t="shared" si="13"/>
        <v>13</v>
      </c>
      <c r="AB50" s="129">
        <f t="shared" si="15"/>
        <v>38.095238095238095</v>
      </c>
      <c r="AC50" s="114">
        <v>20</v>
      </c>
      <c r="AD50" s="114">
        <v>8</v>
      </c>
      <c r="AE50" s="114">
        <v>0</v>
      </c>
      <c r="AF50" s="67">
        <f t="shared" ref="AF50" si="17">AC50-SUM(AD50:AE50)</f>
        <v>12</v>
      </c>
      <c r="AG50" s="4">
        <f t="shared" si="5"/>
        <v>40</v>
      </c>
    </row>
    <row r="51" spans="1:34" ht="13.65" customHeight="1" x14ac:dyDescent="0.15">
      <c r="B51" s="34" t="s">
        <v>0</v>
      </c>
      <c r="C51" s="279"/>
      <c r="D51" s="67">
        <f t="shared" si="6"/>
        <v>1</v>
      </c>
      <c r="E51" s="67">
        <f t="shared" si="0"/>
        <v>1</v>
      </c>
      <c r="F51" s="67">
        <f t="shared" si="0"/>
        <v>0</v>
      </c>
      <c r="G51" s="67">
        <v>0</v>
      </c>
      <c r="H51" s="138" t="s">
        <v>1081</v>
      </c>
      <c r="I51" s="67">
        <f t="shared" si="8"/>
        <v>1</v>
      </c>
      <c r="J51" s="67">
        <f t="shared" si="8"/>
        <v>1</v>
      </c>
      <c r="K51" s="67">
        <f t="shared" si="8"/>
        <v>0</v>
      </c>
      <c r="L51" s="67">
        <v>0</v>
      </c>
      <c r="M51" s="138" t="s">
        <v>1081</v>
      </c>
      <c r="N51" s="67">
        <v>0</v>
      </c>
      <c r="O51" s="67">
        <v>0</v>
      </c>
      <c r="P51" s="67">
        <v>0</v>
      </c>
      <c r="Q51" s="67">
        <f t="shared" si="11"/>
        <v>0</v>
      </c>
      <c r="R51" s="129">
        <f t="shared" ref="R51" si="18">IF(N51=0,0,O51/N51*100)</f>
        <v>0</v>
      </c>
      <c r="S51" s="18">
        <v>1</v>
      </c>
      <c r="T51" s="18">
        <v>1</v>
      </c>
      <c r="U51" s="67">
        <v>0</v>
      </c>
      <c r="V51" s="67">
        <f t="shared" si="12"/>
        <v>0</v>
      </c>
      <c r="W51" s="138" t="s">
        <v>1081</v>
      </c>
      <c r="X51" s="18">
        <v>0</v>
      </c>
      <c r="Y51" s="18">
        <v>0</v>
      </c>
      <c r="Z51" s="67">
        <v>0</v>
      </c>
      <c r="AA51" s="67">
        <f t="shared" si="13"/>
        <v>0</v>
      </c>
      <c r="AB51" s="129">
        <f t="shared" si="15"/>
        <v>0</v>
      </c>
      <c r="AC51" s="114">
        <v>0</v>
      </c>
      <c r="AD51" s="114">
        <v>0</v>
      </c>
      <c r="AE51" s="114">
        <v>0</v>
      </c>
      <c r="AF51" s="67">
        <f t="shared" si="14"/>
        <v>0</v>
      </c>
      <c r="AG51" s="4">
        <f t="shared" si="5"/>
        <v>0</v>
      </c>
    </row>
    <row r="52" spans="1:34" ht="17.25" customHeight="1" x14ac:dyDescent="0.15">
      <c r="B52" s="38" t="s">
        <v>149</v>
      </c>
      <c r="C52" s="38"/>
      <c r="D52" s="39">
        <f>SUM(D4:D51)</f>
        <v>7416</v>
      </c>
      <c r="E52" s="39">
        <f>SUM(E4:E51)</f>
        <v>3106</v>
      </c>
      <c r="F52" s="39">
        <f>SUM(F4:F51)</f>
        <v>20</v>
      </c>
      <c r="G52" s="68">
        <f>SUM(G4:G51)</f>
        <v>4290</v>
      </c>
      <c r="H52" s="385">
        <f>E52/D52*100</f>
        <v>41.882416396979508</v>
      </c>
      <c r="I52" s="39">
        <f>SUM(I4:I51)</f>
        <v>4844</v>
      </c>
      <c r="J52" s="39">
        <f>SUM(J4:J51)</f>
        <v>1983</v>
      </c>
      <c r="K52" s="39">
        <f>SUM(K4:K51)</f>
        <v>15</v>
      </c>
      <c r="L52" s="68">
        <f>SUM(L4:L51)</f>
        <v>2846</v>
      </c>
      <c r="M52" s="385">
        <f t="shared" ref="M52" si="19">J52/I52*100</f>
        <v>40.937241948802644</v>
      </c>
      <c r="N52" s="39">
        <f>SUM(N4:N51)</f>
        <v>1452</v>
      </c>
      <c r="O52" s="39">
        <f>SUM(O4:O51)</f>
        <v>667</v>
      </c>
      <c r="P52" s="39">
        <f>SUM(P4:P51)</f>
        <v>3</v>
      </c>
      <c r="Q52" s="68">
        <f>SUM(Q4:Q51)</f>
        <v>782</v>
      </c>
      <c r="R52" s="385">
        <f t="shared" ref="R52" si="20">O52/N52*100</f>
        <v>45.9366391184573</v>
      </c>
      <c r="S52" s="39">
        <f>SUM(S4:S51)</f>
        <v>3392</v>
      </c>
      <c r="T52" s="39">
        <f>SUM(T4:T51)</f>
        <v>1316</v>
      </c>
      <c r="U52" s="39">
        <f>SUM(U4:U51)</f>
        <v>12</v>
      </c>
      <c r="V52" s="39">
        <f>SUM(V4:V51)</f>
        <v>2064</v>
      </c>
      <c r="W52" s="385">
        <f t="shared" ref="W52" si="21">T52/S52*100</f>
        <v>38.797169811320757</v>
      </c>
      <c r="X52" s="386">
        <f>SUM(X4:X51)</f>
        <v>2572</v>
      </c>
      <c r="Y52" s="39">
        <f>SUM(Y4:Y51)</f>
        <v>1123</v>
      </c>
      <c r="Z52" s="39">
        <f>SUM(Z4:Z51)</f>
        <v>5</v>
      </c>
      <c r="AA52" s="68">
        <f>SUM(AA4:AA51)</f>
        <v>1444</v>
      </c>
      <c r="AB52" s="385">
        <f>Y52/X52*100</f>
        <v>43.662519440124413</v>
      </c>
      <c r="AC52" s="39">
        <f>SUM(AC4:AC51)</f>
        <v>2440</v>
      </c>
      <c r="AD52" s="39">
        <f>SUM(AD4:AD51)</f>
        <v>1051</v>
      </c>
      <c r="AE52" s="39">
        <f>SUM(AE4:AE51)</f>
        <v>5</v>
      </c>
      <c r="AF52" s="39">
        <f>SUM(AF4:AF51)</f>
        <v>1384</v>
      </c>
      <c r="AG52" s="196">
        <f t="shared" ref="AG52" si="22">AD52/AC52*100</f>
        <v>43.073770491803273</v>
      </c>
    </row>
    <row r="53" spans="1:34" s="314" customFormat="1" ht="15" customHeight="1" x14ac:dyDescent="0.15">
      <c r="B53" s="315"/>
      <c r="C53" s="315"/>
      <c r="D53" s="316"/>
      <c r="E53" s="315"/>
      <c r="F53" s="315"/>
      <c r="G53" s="315"/>
      <c r="H53" s="281"/>
      <c r="I53" s="316"/>
      <c r="J53" s="316"/>
      <c r="L53" s="316"/>
      <c r="M53" s="316"/>
      <c r="N53" s="316"/>
      <c r="O53" s="317"/>
      <c r="R53" s="316"/>
      <c r="S53" s="316"/>
      <c r="T53" s="316"/>
      <c r="U53" s="316"/>
      <c r="V53" s="316"/>
      <c r="W53" s="317"/>
      <c r="X53" s="316"/>
      <c r="Z53" s="316"/>
      <c r="AC53" s="316"/>
    </row>
    <row r="54" spans="1:34" ht="15" customHeight="1" x14ac:dyDescent="0.15">
      <c r="A54" s="1" t="s">
        <v>522</v>
      </c>
      <c r="D54" s="187"/>
      <c r="E54" s="187"/>
      <c r="G54" s="187"/>
      <c r="H54" s="187"/>
      <c r="J54" s="187"/>
      <c r="K54" s="187"/>
    </row>
    <row r="55" spans="1:34" ht="15" customHeight="1" x14ac:dyDescent="0.15">
      <c r="B55" s="57"/>
      <c r="C55" s="58"/>
      <c r="D55" s="58"/>
      <c r="E55" s="27" t="s">
        <v>149</v>
      </c>
      <c r="F55" s="212"/>
      <c r="G55" s="212"/>
      <c r="H55" s="212"/>
      <c r="I55" s="212"/>
      <c r="J55" s="217" t="s">
        <v>512</v>
      </c>
      <c r="K55" s="212"/>
      <c r="L55" s="212"/>
      <c r="M55" s="212"/>
      <c r="N55" s="212"/>
      <c r="O55" s="217" t="s">
        <v>210</v>
      </c>
      <c r="P55" s="212"/>
      <c r="Q55" s="212"/>
      <c r="R55" s="212"/>
      <c r="S55" s="218"/>
      <c r="T55" s="211" t="s">
        <v>211</v>
      </c>
      <c r="U55" s="212"/>
      <c r="V55" s="212"/>
      <c r="W55" s="212"/>
      <c r="X55" s="218"/>
      <c r="Y55" s="211" t="s">
        <v>514</v>
      </c>
      <c r="Z55" s="212"/>
      <c r="AA55" s="212"/>
      <c r="AB55" s="212"/>
      <c r="AC55" s="212"/>
      <c r="AD55" s="217" t="s">
        <v>213</v>
      </c>
      <c r="AE55" s="212"/>
      <c r="AF55" s="212"/>
      <c r="AG55" s="211"/>
      <c r="AH55" s="211"/>
    </row>
    <row r="56" spans="1:34" s="44" customFormat="1" ht="19.2" x14ac:dyDescent="0.15">
      <c r="B56" s="70"/>
      <c r="C56" s="45"/>
      <c r="D56" s="45"/>
      <c r="E56" s="318" t="s">
        <v>4</v>
      </c>
      <c r="F56" s="308" t="s">
        <v>469</v>
      </c>
      <c r="G56" s="319" t="s">
        <v>510</v>
      </c>
      <c r="H56" s="319" t="s">
        <v>511</v>
      </c>
      <c r="I56" s="311" t="s">
        <v>470</v>
      </c>
      <c r="J56" s="320" t="s">
        <v>4</v>
      </c>
      <c r="K56" s="308" t="s">
        <v>469</v>
      </c>
      <c r="L56" s="319" t="s">
        <v>510</v>
      </c>
      <c r="M56" s="319" t="s">
        <v>511</v>
      </c>
      <c r="N56" s="311" t="s">
        <v>470</v>
      </c>
      <c r="O56" s="320" t="s">
        <v>4</v>
      </c>
      <c r="P56" s="308" t="s">
        <v>469</v>
      </c>
      <c r="Q56" s="319" t="s">
        <v>510</v>
      </c>
      <c r="R56" s="319" t="s">
        <v>511</v>
      </c>
      <c r="S56" s="311" t="s">
        <v>470</v>
      </c>
      <c r="T56" s="321" t="s">
        <v>4</v>
      </c>
      <c r="U56" s="308" t="s">
        <v>469</v>
      </c>
      <c r="V56" s="319" t="s">
        <v>510</v>
      </c>
      <c r="W56" s="319" t="s">
        <v>511</v>
      </c>
      <c r="X56" s="311" t="s">
        <v>470</v>
      </c>
      <c r="Y56" s="321" t="s">
        <v>4</v>
      </c>
      <c r="Z56" s="308" t="s">
        <v>469</v>
      </c>
      <c r="AA56" s="319" t="s">
        <v>510</v>
      </c>
      <c r="AB56" s="319" t="s">
        <v>511</v>
      </c>
      <c r="AC56" s="311" t="s">
        <v>470</v>
      </c>
      <c r="AD56" s="320" t="s">
        <v>4</v>
      </c>
      <c r="AE56" s="308" t="s">
        <v>469</v>
      </c>
      <c r="AF56" s="319" t="s">
        <v>510</v>
      </c>
      <c r="AG56" s="319" t="s">
        <v>511</v>
      </c>
      <c r="AH56" s="310" t="s">
        <v>470</v>
      </c>
    </row>
    <row r="57" spans="1:34" ht="15" customHeight="1" x14ac:dyDescent="0.15">
      <c r="B57" s="227" t="s">
        <v>218</v>
      </c>
      <c r="C57" s="60"/>
      <c r="D57" s="60"/>
      <c r="E57" s="17">
        <f>SUM(J57,Y57)</f>
        <v>4762</v>
      </c>
      <c r="F57" s="17">
        <f>SUM(K57,Z57)</f>
        <v>2028</v>
      </c>
      <c r="G57" s="17">
        <f>SUM(L57,AA57)</f>
        <v>11</v>
      </c>
      <c r="H57" s="103">
        <f t="shared" ref="H57:H63" si="23">E57-SUM(F57:G57)</f>
        <v>2723</v>
      </c>
      <c r="I57" s="384">
        <f t="shared" ref="I57:I63" si="24">F57/E57*100</f>
        <v>42.587148257034855</v>
      </c>
      <c r="J57" s="387">
        <f t="shared" ref="J57:L63" si="25">SUM(O57,T57)</f>
        <v>3168</v>
      </c>
      <c r="K57" s="17">
        <f t="shared" si="25"/>
        <v>1354</v>
      </c>
      <c r="L57" s="17">
        <f t="shared" si="25"/>
        <v>6</v>
      </c>
      <c r="M57" s="103">
        <f t="shared" ref="M57:M63" si="26">J57-SUM(K57:L57)</f>
        <v>1808</v>
      </c>
      <c r="N57" s="384">
        <f t="shared" ref="N57:N63" si="27">K57/J57*100</f>
        <v>42.73989898989899</v>
      </c>
      <c r="O57" s="387">
        <v>1115</v>
      </c>
      <c r="P57" s="17">
        <v>545</v>
      </c>
      <c r="Q57" s="103">
        <v>3</v>
      </c>
      <c r="R57" s="17">
        <f>O57-SUM(P57:Q57)</f>
        <v>567</v>
      </c>
      <c r="S57" s="384">
        <f t="shared" ref="S57:S63" si="28">P57/O57*100</f>
        <v>48.878923766816143</v>
      </c>
      <c r="T57" s="214">
        <v>2053</v>
      </c>
      <c r="U57" s="17">
        <v>809</v>
      </c>
      <c r="V57" s="17">
        <v>3</v>
      </c>
      <c r="W57" s="17">
        <f>T57-SUM(U57:V57)</f>
        <v>1241</v>
      </c>
      <c r="X57" s="384">
        <f t="shared" ref="X57:X63" si="29">U57/T57*100</f>
        <v>39.405747686312715</v>
      </c>
      <c r="Y57" s="214">
        <v>1594</v>
      </c>
      <c r="Z57" s="17">
        <v>674</v>
      </c>
      <c r="AA57" s="17">
        <v>5</v>
      </c>
      <c r="AB57" s="17">
        <f>Y57-SUM(Z57:AA57)</f>
        <v>915</v>
      </c>
      <c r="AC57" s="384">
        <f t="shared" ref="AC57:AC63" si="30">Z57/Y57*100</f>
        <v>42.28356336260979</v>
      </c>
      <c r="AD57" s="387">
        <v>1507</v>
      </c>
      <c r="AE57" s="17">
        <v>626</v>
      </c>
      <c r="AF57" s="17">
        <v>5</v>
      </c>
      <c r="AG57" s="17">
        <f>AD57-SUM(AE57:AF57)</f>
        <v>876</v>
      </c>
      <c r="AH57" s="3">
        <f t="shared" ref="AH57:AH63" si="31">AE57/AD57*100</f>
        <v>41.539482415394822</v>
      </c>
    </row>
    <row r="58" spans="1:34" ht="15" customHeight="1" x14ac:dyDescent="0.15">
      <c r="B58" s="228" t="s">
        <v>219</v>
      </c>
      <c r="C58" s="55"/>
      <c r="D58" s="55"/>
      <c r="E58" s="18">
        <f t="shared" ref="E58:G63" si="32">SUM(J58,Y58)</f>
        <v>1038</v>
      </c>
      <c r="F58" s="18">
        <f t="shared" si="32"/>
        <v>382</v>
      </c>
      <c r="G58" s="18">
        <f t="shared" si="32"/>
        <v>3</v>
      </c>
      <c r="H58" s="67">
        <f t="shared" si="23"/>
        <v>653</v>
      </c>
      <c r="I58" s="179">
        <f t="shared" si="24"/>
        <v>36.801541425818883</v>
      </c>
      <c r="J58" s="388">
        <f t="shared" si="25"/>
        <v>802</v>
      </c>
      <c r="K58" s="18">
        <f t="shared" si="25"/>
        <v>293</v>
      </c>
      <c r="L58" s="18">
        <f t="shared" si="25"/>
        <v>3</v>
      </c>
      <c r="M58" s="67">
        <f t="shared" si="26"/>
        <v>506</v>
      </c>
      <c r="N58" s="179">
        <f t="shared" si="27"/>
        <v>36.533665835411469</v>
      </c>
      <c r="O58" s="388">
        <v>116</v>
      </c>
      <c r="P58" s="18">
        <v>33</v>
      </c>
      <c r="Q58" s="67">
        <v>0</v>
      </c>
      <c r="R58" s="18">
        <f t="shared" ref="R58:R63" si="33">O58-SUM(P58:Q58)</f>
        <v>83</v>
      </c>
      <c r="S58" s="129">
        <f t="shared" si="28"/>
        <v>28.448275862068968</v>
      </c>
      <c r="T58" s="114">
        <v>686</v>
      </c>
      <c r="U58" s="18">
        <v>260</v>
      </c>
      <c r="V58" s="18">
        <v>3</v>
      </c>
      <c r="W58" s="18">
        <f t="shared" ref="W58:W63" si="34">T58-SUM(U58:V58)</f>
        <v>423</v>
      </c>
      <c r="X58" s="129">
        <f t="shared" si="29"/>
        <v>37.900874635568513</v>
      </c>
      <c r="Y58" s="114">
        <v>236</v>
      </c>
      <c r="Z58" s="18">
        <v>89</v>
      </c>
      <c r="AA58" s="18">
        <v>0</v>
      </c>
      <c r="AB58" s="18">
        <f t="shared" ref="AB58:AB63" si="35">Y58-SUM(Z58:AA58)</f>
        <v>147</v>
      </c>
      <c r="AC58" s="179">
        <f t="shared" si="30"/>
        <v>37.711864406779661</v>
      </c>
      <c r="AD58" s="388">
        <v>231</v>
      </c>
      <c r="AE58" s="67">
        <v>87</v>
      </c>
      <c r="AF58" s="67">
        <v>0</v>
      </c>
      <c r="AG58" s="18">
        <f t="shared" ref="AG58:AG63" si="36">AD58-SUM(AE58:AF58)</f>
        <v>144</v>
      </c>
      <c r="AH58" s="4">
        <f t="shared" si="31"/>
        <v>37.662337662337663</v>
      </c>
    </row>
    <row r="59" spans="1:34" ht="15" customHeight="1" x14ac:dyDescent="0.15">
      <c r="B59" s="228" t="s">
        <v>220</v>
      </c>
      <c r="C59" s="55"/>
      <c r="D59" s="55"/>
      <c r="E59" s="18">
        <f t="shared" si="32"/>
        <v>459</v>
      </c>
      <c r="F59" s="18">
        <f t="shared" si="32"/>
        <v>199</v>
      </c>
      <c r="G59" s="18">
        <f t="shared" si="32"/>
        <v>2</v>
      </c>
      <c r="H59" s="67">
        <f t="shared" si="23"/>
        <v>258</v>
      </c>
      <c r="I59" s="179">
        <f t="shared" si="24"/>
        <v>43.355119825708059</v>
      </c>
      <c r="J59" s="388">
        <f t="shared" si="25"/>
        <v>236</v>
      </c>
      <c r="K59" s="18">
        <f t="shared" si="25"/>
        <v>92</v>
      </c>
      <c r="L59" s="18">
        <f t="shared" si="25"/>
        <v>2</v>
      </c>
      <c r="M59" s="67">
        <f t="shared" si="26"/>
        <v>142</v>
      </c>
      <c r="N59" s="179">
        <f t="shared" si="27"/>
        <v>38.983050847457626</v>
      </c>
      <c r="O59" s="388">
        <v>84</v>
      </c>
      <c r="P59" s="18">
        <v>32</v>
      </c>
      <c r="Q59" s="67">
        <v>0</v>
      </c>
      <c r="R59" s="18">
        <f t="shared" si="33"/>
        <v>52</v>
      </c>
      <c r="S59" s="129">
        <f t="shared" si="28"/>
        <v>38.095238095238095</v>
      </c>
      <c r="T59" s="114">
        <v>152</v>
      </c>
      <c r="U59" s="18">
        <v>60</v>
      </c>
      <c r="V59" s="18">
        <v>2</v>
      </c>
      <c r="W59" s="18">
        <f t="shared" si="34"/>
        <v>90</v>
      </c>
      <c r="X59" s="129">
        <f t="shared" si="29"/>
        <v>39.473684210526315</v>
      </c>
      <c r="Y59" s="114">
        <v>223</v>
      </c>
      <c r="Z59" s="18">
        <v>107</v>
      </c>
      <c r="AA59" s="18">
        <v>0</v>
      </c>
      <c r="AB59" s="18">
        <f t="shared" si="35"/>
        <v>116</v>
      </c>
      <c r="AC59" s="179">
        <f t="shared" si="30"/>
        <v>47.982062780269061</v>
      </c>
      <c r="AD59" s="388">
        <v>206</v>
      </c>
      <c r="AE59" s="67">
        <v>99</v>
      </c>
      <c r="AF59" s="67">
        <v>0</v>
      </c>
      <c r="AG59" s="18">
        <f t="shared" si="36"/>
        <v>107</v>
      </c>
      <c r="AH59" s="4">
        <f t="shared" si="31"/>
        <v>48.05825242718447</v>
      </c>
    </row>
    <row r="60" spans="1:34" ht="15" customHeight="1" x14ac:dyDescent="0.15">
      <c r="B60" s="228" t="s">
        <v>221</v>
      </c>
      <c r="C60" s="55"/>
      <c r="D60" s="55"/>
      <c r="E60" s="18">
        <f t="shared" si="32"/>
        <v>701</v>
      </c>
      <c r="F60" s="18">
        <f t="shared" si="32"/>
        <v>310</v>
      </c>
      <c r="G60" s="18">
        <f t="shared" si="32"/>
        <v>3</v>
      </c>
      <c r="H60" s="67">
        <f t="shared" si="23"/>
        <v>388</v>
      </c>
      <c r="I60" s="179">
        <f t="shared" si="24"/>
        <v>44.222539229671895</v>
      </c>
      <c r="J60" s="388">
        <f t="shared" si="25"/>
        <v>346</v>
      </c>
      <c r="K60" s="18">
        <f t="shared" si="25"/>
        <v>132</v>
      </c>
      <c r="L60" s="18">
        <f t="shared" si="25"/>
        <v>3</v>
      </c>
      <c r="M60" s="67">
        <f t="shared" si="26"/>
        <v>211</v>
      </c>
      <c r="N60" s="179">
        <f t="shared" si="27"/>
        <v>38.150289017341038</v>
      </c>
      <c r="O60" s="388">
        <v>98</v>
      </c>
      <c r="P60" s="18">
        <v>39</v>
      </c>
      <c r="Q60" s="67">
        <v>0</v>
      </c>
      <c r="R60" s="18">
        <f t="shared" si="33"/>
        <v>59</v>
      </c>
      <c r="S60" s="129">
        <f t="shared" si="28"/>
        <v>39.795918367346935</v>
      </c>
      <c r="T60" s="114">
        <v>248</v>
      </c>
      <c r="U60" s="18">
        <v>93</v>
      </c>
      <c r="V60" s="18">
        <v>3</v>
      </c>
      <c r="W60" s="18">
        <f t="shared" si="34"/>
        <v>152</v>
      </c>
      <c r="X60" s="129">
        <f t="shared" si="29"/>
        <v>37.5</v>
      </c>
      <c r="Y60" s="114">
        <v>355</v>
      </c>
      <c r="Z60" s="18">
        <v>178</v>
      </c>
      <c r="AA60" s="18">
        <v>0</v>
      </c>
      <c r="AB60" s="18">
        <f t="shared" si="35"/>
        <v>177</v>
      </c>
      <c r="AC60" s="179">
        <f t="shared" si="30"/>
        <v>50.140845070422536</v>
      </c>
      <c r="AD60" s="388">
        <v>333</v>
      </c>
      <c r="AE60" s="67">
        <v>165</v>
      </c>
      <c r="AF60" s="67">
        <v>0</v>
      </c>
      <c r="AG60" s="18">
        <f t="shared" si="36"/>
        <v>168</v>
      </c>
      <c r="AH60" s="4">
        <f t="shared" si="31"/>
        <v>49.549549549549546</v>
      </c>
    </row>
    <row r="61" spans="1:34" ht="15" customHeight="1" x14ac:dyDescent="0.15">
      <c r="B61" s="228" t="s">
        <v>222</v>
      </c>
      <c r="C61" s="55"/>
      <c r="D61" s="55"/>
      <c r="E61" s="18">
        <f t="shared" si="32"/>
        <v>54</v>
      </c>
      <c r="F61" s="18">
        <f t="shared" si="32"/>
        <v>25</v>
      </c>
      <c r="G61" s="18">
        <f t="shared" si="32"/>
        <v>0</v>
      </c>
      <c r="H61" s="67">
        <f t="shared" si="23"/>
        <v>29</v>
      </c>
      <c r="I61" s="179">
        <f t="shared" si="24"/>
        <v>46.296296296296298</v>
      </c>
      <c r="J61" s="388">
        <f t="shared" si="25"/>
        <v>34</v>
      </c>
      <c r="K61" s="18">
        <f t="shared" si="25"/>
        <v>16</v>
      </c>
      <c r="L61" s="18">
        <f t="shared" si="25"/>
        <v>0</v>
      </c>
      <c r="M61" s="67">
        <f t="shared" si="26"/>
        <v>18</v>
      </c>
      <c r="N61" s="179">
        <f t="shared" si="27"/>
        <v>47.058823529411761</v>
      </c>
      <c r="O61" s="388">
        <v>11</v>
      </c>
      <c r="P61" s="18">
        <v>6</v>
      </c>
      <c r="Q61" s="67">
        <v>0</v>
      </c>
      <c r="R61" s="18">
        <f t="shared" si="33"/>
        <v>5</v>
      </c>
      <c r="S61" s="129">
        <f t="shared" si="28"/>
        <v>54.54545454545454</v>
      </c>
      <c r="T61" s="114">
        <v>23</v>
      </c>
      <c r="U61" s="18">
        <v>10</v>
      </c>
      <c r="V61" s="18">
        <v>0</v>
      </c>
      <c r="W61" s="18">
        <f t="shared" si="34"/>
        <v>13</v>
      </c>
      <c r="X61" s="129">
        <f t="shared" si="29"/>
        <v>43.478260869565219</v>
      </c>
      <c r="Y61" s="114">
        <v>20</v>
      </c>
      <c r="Z61" s="18">
        <v>9</v>
      </c>
      <c r="AA61" s="18">
        <v>0</v>
      </c>
      <c r="AB61" s="18">
        <f t="shared" si="35"/>
        <v>11</v>
      </c>
      <c r="AC61" s="179">
        <f t="shared" si="30"/>
        <v>45</v>
      </c>
      <c r="AD61" s="388">
        <v>20</v>
      </c>
      <c r="AE61" s="67">
        <v>9</v>
      </c>
      <c r="AF61" s="67">
        <v>0</v>
      </c>
      <c r="AG61" s="18">
        <f t="shared" si="36"/>
        <v>11</v>
      </c>
      <c r="AH61" s="4">
        <f t="shared" si="31"/>
        <v>45</v>
      </c>
    </row>
    <row r="62" spans="1:34" ht="15" customHeight="1" x14ac:dyDescent="0.15">
      <c r="B62" s="228" t="s">
        <v>223</v>
      </c>
      <c r="C62" s="55"/>
      <c r="D62" s="55"/>
      <c r="E62" s="18">
        <f t="shared" si="32"/>
        <v>178</v>
      </c>
      <c r="F62" s="18">
        <f t="shared" si="32"/>
        <v>84</v>
      </c>
      <c r="G62" s="18">
        <f t="shared" si="32"/>
        <v>1</v>
      </c>
      <c r="H62" s="67">
        <f t="shared" si="23"/>
        <v>93</v>
      </c>
      <c r="I62" s="179">
        <f t="shared" si="24"/>
        <v>47.191011235955052</v>
      </c>
      <c r="J62" s="388">
        <f t="shared" si="25"/>
        <v>98</v>
      </c>
      <c r="K62" s="18">
        <f t="shared" si="25"/>
        <v>42</v>
      </c>
      <c r="L62" s="18">
        <f t="shared" si="25"/>
        <v>1</v>
      </c>
      <c r="M62" s="67">
        <f t="shared" si="26"/>
        <v>55</v>
      </c>
      <c r="N62" s="179">
        <f t="shared" si="27"/>
        <v>42.857142857142854</v>
      </c>
      <c r="O62" s="388">
        <v>6</v>
      </c>
      <c r="P62" s="18">
        <v>2</v>
      </c>
      <c r="Q62" s="67">
        <v>0</v>
      </c>
      <c r="R62" s="18">
        <f t="shared" si="33"/>
        <v>4</v>
      </c>
      <c r="S62" s="129">
        <f t="shared" si="28"/>
        <v>33.333333333333329</v>
      </c>
      <c r="T62" s="114">
        <v>92</v>
      </c>
      <c r="U62" s="18">
        <v>40</v>
      </c>
      <c r="V62" s="18">
        <v>1</v>
      </c>
      <c r="W62" s="18">
        <f t="shared" si="34"/>
        <v>51</v>
      </c>
      <c r="X62" s="129">
        <f t="shared" si="29"/>
        <v>43.478260869565219</v>
      </c>
      <c r="Y62" s="114">
        <v>80</v>
      </c>
      <c r="Z62" s="18">
        <v>42</v>
      </c>
      <c r="AA62" s="18">
        <v>0</v>
      </c>
      <c r="AB62" s="18">
        <f t="shared" si="35"/>
        <v>38</v>
      </c>
      <c r="AC62" s="179">
        <f t="shared" si="30"/>
        <v>52.5</v>
      </c>
      <c r="AD62" s="388">
        <v>79</v>
      </c>
      <c r="AE62" s="67">
        <v>41</v>
      </c>
      <c r="AF62" s="67">
        <v>0</v>
      </c>
      <c r="AG62" s="18">
        <f t="shared" si="36"/>
        <v>38</v>
      </c>
      <c r="AH62" s="4">
        <f t="shared" si="31"/>
        <v>51.898734177215189</v>
      </c>
    </row>
    <row r="63" spans="1:34" ht="15" customHeight="1" x14ac:dyDescent="0.15">
      <c r="B63" s="229" t="s">
        <v>52</v>
      </c>
      <c r="C63" s="52"/>
      <c r="D63" s="52"/>
      <c r="E63" s="19">
        <f t="shared" si="32"/>
        <v>224</v>
      </c>
      <c r="F63" s="19">
        <f t="shared" si="32"/>
        <v>78</v>
      </c>
      <c r="G63" s="19">
        <f t="shared" si="32"/>
        <v>0</v>
      </c>
      <c r="H63" s="72">
        <f t="shared" si="23"/>
        <v>146</v>
      </c>
      <c r="I63" s="389">
        <f t="shared" si="24"/>
        <v>34.821428571428569</v>
      </c>
      <c r="J63" s="390">
        <f t="shared" si="25"/>
        <v>160</v>
      </c>
      <c r="K63" s="19">
        <f t="shared" si="25"/>
        <v>54</v>
      </c>
      <c r="L63" s="19">
        <f t="shared" si="25"/>
        <v>0</v>
      </c>
      <c r="M63" s="72">
        <f t="shared" si="26"/>
        <v>106</v>
      </c>
      <c r="N63" s="389">
        <f t="shared" si="27"/>
        <v>33.75</v>
      </c>
      <c r="O63" s="390">
        <v>22</v>
      </c>
      <c r="P63" s="19">
        <v>10</v>
      </c>
      <c r="Q63" s="72">
        <v>0</v>
      </c>
      <c r="R63" s="19">
        <f t="shared" si="33"/>
        <v>12</v>
      </c>
      <c r="S63" s="391">
        <f t="shared" si="28"/>
        <v>45.454545454545453</v>
      </c>
      <c r="T63" s="215">
        <v>138</v>
      </c>
      <c r="U63" s="19">
        <v>44</v>
      </c>
      <c r="V63" s="19">
        <v>0</v>
      </c>
      <c r="W63" s="19">
        <f t="shared" si="34"/>
        <v>94</v>
      </c>
      <c r="X63" s="391">
        <f t="shared" si="29"/>
        <v>31.884057971014489</v>
      </c>
      <c r="Y63" s="215">
        <v>64</v>
      </c>
      <c r="Z63" s="19">
        <v>24</v>
      </c>
      <c r="AA63" s="19">
        <v>0</v>
      </c>
      <c r="AB63" s="19">
        <f t="shared" si="35"/>
        <v>40</v>
      </c>
      <c r="AC63" s="389">
        <f t="shared" si="30"/>
        <v>37.5</v>
      </c>
      <c r="AD63" s="390">
        <v>64</v>
      </c>
      <c r="AE63" s="19">
        <v>24</v>
      </c>
      <c r="AF63" s="19">
        <v>0</v>
      </c>
      <c r="AG63" s="19">
        <f t="shared" si="36"/>
        <v>40</v>
      </c>
      <c r="AH63" s="5">
        <f t="shared" si="31"/>
        <v>37.5</v>
      </c>
    </row>
    <row r="64" spans="1:34" ht="15" customHeight="1" x14ac:dyDescent="0.15">
      <c r="B64" s="62"/>
      <c r="C64" s="45"/>
      <c r="D64" s="187"/>
      <c r="E64" s="187"/>
      <c r="F64" s="187"/>
      <c r="G64" s="187"/>
      <c r="H64" s="187"/>
      <c r="I64" s="187"/>
      <c r="J64" s="187"/>
      <c r="K64" s="187"/>
      <c r="L64" s="187"/>
      <c r="M64" s="187"/>
      <c r="N64" s="187"/>
      <c r="O64" s="187"/>
      <c r="P64" s="187"/>
      <c r="Q64" s="187"/>
      <c r="R64" s="187"/>
      <c r="S64" s="219"/>
      <c r="T64" s="187"/>
      <c r="U64" s="187"/>
      <c r="V64" s="187"/>
      <c r="W64" s="187"/>
      <c r="X64" s="219"/>
      <c r="Y64" s="187"/>
      <c r="Z64" s="187"/>
      <c r="AA64" s="187"/>
      <c r="AB64" s="187"/>
      <c r="AC64" s="187"/>
      <c r="AD64" s="187"/>
      <c r="AE64" s="187"/>
      <c r="AF64" s="187"/>
      <c r="AG64" s="187"/>
    </row>
    <row r="65" spans="1:34" ht="15" customHeight="1" x14ac:dyDescent="0.15">
      <c r="A65" s="1" t="s">
        <v>523</v>
      </c>
      <c r="D65" s="7"/>
      <c r="E65" s="187"/>
      <c r="F65" s="187"/>
      <c r="G65" s="187"/>
      <c r="H65" s="187"/>
      <c r="J65" s="187"/>
      <c r="K65" s="187"/>
      <c r="L65" s="187"/>
      <c r="M65" s="187"/>
      <c r="O65" s="187"/>
      <c r="P65" s="187"/>
      <c r="Q65" s="187"/>
      <c r="R65" s="187"/>
      <c r="T65" s="187"/>
      <c r="U65" s="187"/>
      <c r="V65" s="187"/>
      <c r="W65" s="187"/>
      <c r="Y65" s="187"/>
      <c r="Z65" s="187"/>
      <c r="AA65" s="187"/>
      <c r="AB65" s="187"/>
      <c r="AC65" s="187"/>
      <c r="AD65" s="187"/>
      <c r="AE65" s="187"/>
      <c r="AF65" s="187"/>
      <c r="AG65" s="187"/>
    </row>
    <row r="66" spans="1:34" ht="15" customHeight="1" x14ac:dyDescent="0.15">
      <c r="B66" s="57"/>
      <c r="C66" s="58"/>
      <c r="D66" s="58"/>
      <c r="E66" s="27" t="s">
        <v>149</v>
      </c>
      <c r="F66" s="212"/>
      <c r="G66" s="212"/>
      <c r="H66" s="212"/>
      <c r="I66" s="212"/>
      <c r="J66" s="369" t="s">
        <v>512</v>
      </c>
      <c r="K66" s="212"/>
      <c r="L66" s="212"/>
      <c r="M66" s="212"/>
      <c r="N66" s="212"/>
      <c r="O66" s="217" t="s">
        <v>210</v>
      </c>
      <c r="P66" s="212"/>
      <c r="Q66" s="212"/>
      <c r="R66" s="218"/>
      <c r="S66" s="369"/>
      <c r="T66" s="211" t="s">
        <v>211</v>
      </c>
      <c r="U66" s="212"/>
      <c r="V66" s="212"/>
      <c r="W66" s="211"/>
      <c r="X66" s="370"/>
      <c r="Y66" s="211" t="s">
        <v>514</v>
      </c>
      <c r="Z66" s="212"/>
      <c r="AA66" s="212"/>
      <c r="AB66" s="212"/>
      <c r="AC66" s="212"/>
      <c r="AD66" s="369" t="s">
        <v>213</v>
      </c>
      <c r="AE66" s="212"/>
      <c r="AF66" s="212"/>
      <c r="AG66" s="211"/>
      <c r="AH66" s="211"/>
    </row>
    <row r="67" spans="1:34" s="44" customFormat="1" ht="19.2" x14ac:dyDescent="0.15">
      <c r="B67" s="70"/>
      <c r="C67" s="45"/>
      <c r="D67" s="45"/>
      <c r="E67" s="318" t="s">
        <v>4</v>
      </c>
      <c r="F67" s="308" t="s">
        <v>469</v>
      </c>
      <c r="G67" s="319" t="s">
        <v>510</v>
      </c>
      <c r="H67" s="319" t="s">
        <v>511</v>
      </c>
      <c r="I67" s="371" t="s">
        <v>470</v>
      </c>
      <c r="J67" s="320" t="s">
        <v>4</v>
      </c>
      <c r="K67" s="308" t="s">
        <v>469</v>
      </c>
      <c r="L67" s="319" t="s">
        <v>510</v>
      </c>
      <c r="M67" s="319" t="s">
        <v>511</v>
      </c>
      <c r="N67" s="311" t="s">
        <v>470</v>
      </c>
      <c r="O67" s="320" t="s">
        <v>4</v>
      </c>
      <c r="P67" s="308" t="s">
        <v>469</v>
      </c>
      <c r="Q67" s="319" t="s">
        <v>510</v>
      </c>
      <c r="R67" s="372" t="s">
        <v>511</v>
      </c>
      <c r="S67" s="311" t="s">
        <v>470</v>
      </c>
      <c r="T67" s="320" t="s">
        <v>4</v>
      </c>
      <c r="U67" s="308" t="s">
        <v>469</v>
      </c>
      <c r="V67" s="319" t="s">
        <v>510</v>
      </c>
      <c r="W67" s="373" t="s">
        <v>511</v>
      </c>
      <c r="X67" s="311" t="s">
        <v>470</v>
      </c>
      <c r="Y67" s="321" t="s">
        <v>4</v>
      </c>
      <c r="Z67" s="308" t="s">
        <v>469</v>
      </c>
      <c r="AA67" s="319" t="s">
        <v>510</v>
      </c>
      <c r="AB67" s="319" t="s">
        <v>511</v>
      </c>
      <c r="AC67" s="371" t="s">
        <v>470</v>
      </c>
      <c r="AD67" s="320" t="s">
        <v>4</v>
      </c>
      <c r="AE67" s="308" t="s">
        <v>469</v>
      </c>
      <c r="AF67" s="319" t="s">
        <v>510</v>
      </c>
      <c r="AG67" s="373" t="s">
        <v>511</v>
      </c>
      <c r="AH67" s="373" t="s">
        <v>511</v>
      </c>
    </row>
    <row r="68" spans="1:34" ht="15" customHeight="1" x14ac:dyDescent="0.15">
      <c r="B68" s="227" t="s">
        <v>92</v>
      </c>
      <c r="C68" s="60"/>
      <c r="D68" s="60"/>
      <c r="E68" s="17">
        <v>465</v>
      </c>
      <c r="F68" s="17">
        <v>156</v>
      </c>
      <c r="G68" s="17">
        <v>6</v>
      </c>
      <c r="H68" s="103">
        <f t="shared" ref="H68:H77" si="37">E68-SUM(F68:G68)</f>
        <v>303</v>
      </c>
      <c r="I68" s="384">
        <f t="shared" ref="I68:I77" si="38">F68/E68*100</f>
        <v>33.548387096774199</v>
      </c>
      <c r="J68" s="387">
        <f t="shared" ref="J68:L77" si="39">SUM(O68,T68)</f>
        <v>408</v>
      </c>
      <c r="K68" s="17">
        <f>SUM(P68,U68)</f>
        <v>125</v>
      </c>
      <c r="L68" s="103">
        <f>SUM(Q68,V68)</f>
        <v>6</v>
      </c>
      <c r="M68" s="103">
        <f t="shared" ref="M68:M77" si="40">J68-SUM(K68:L68)</f>
        <v>277</v>
      </c>
      <c r="N68" s="384">
        <f t="shared" ref="N68:N77" si="41">K68/J68*100</f>
        <v>30.637254901960787</v>
      </c>
      <c r="O68" s="387">
        <v>4</v>
      </c>
      <c r="P68" s="17">
        <v>2</v>
      </c>
      <c r="Q68" s="103">
        <v>0</v>
      </c>
      <c r="R68" s="17">
        <f t="shared" ref="R68:R77" si="42">O68-SUM(P68:Q68)</f>
        <v>2</v>
      </c>
      <c r="S68" s="384">
        <f t="shared" ref="S68:S77" si="43">P68/O68*100</f>
        <v>50</v>
      </c>
      <c r="T68" s="214">
        <v>404</v>
      </c>
      <c r="U68" s="17">
        <v>123</v>
      </c>
      <c r="V68" s="17">
        <v>6</v>
      </c>
      <c r="W68" s="17">
        <f t="shared" ref="W68:W77" si="44">T68-SUM(U68:V68)</f>
        <v>275</v>
      </c>
      <c r="X68" s="384">
        <f t="shared" ref="X68:X77" si="45">U68/T68*100</f>
        <v>30.445544554455445</v>
      </c>
      <c r="Y68" s="214">
        <v>57</v>
      </c>
      <c r="Z68" s="17">
        <v>31</v>
      </c>
      <c r="AA68" s="17">
        <v>0</v>
      </c>
      <c r="AB68" s="103">
        <f t="shared" ref="AB68:AB77" si="46">Y68-SUM(Z68:AA68)</f>
        <v>26</v>
      </c>
      <c r="AC68" s="384">
        <f t="shared" ref="AC68:AC77" si="47">Z68/Y68*100</f>
        <v>54.385964912280706</v>
      </c>
      <c r="AD68" s="387">
        <v>57</v>
      </c>
      <c r="AE68" s="214">
        <v>31</v>
      </c>
      <c r="AF68" s="214">
        <v>0</v>
      </c>
      <c r="AG68" s="17">
        <f t="shared" ref="AG68:AG77" si="48">AD68-SUM(AE68:AF68)</f>
        <v>26</v>
      </c>
      <c r="AH68" s="3">
        <f t="shared" ref="AH68:AH77" si="49">AE68/AD68*100</f>
        <v>54.385964912280706</v>
      </c>
    </row>
    <row r="69" spans="1:34" ht="15" customHeight="1" x14ac:dyDescent="0.15">
      <c r="B69" s="228" t="s">
        <v>93</v>
      </c>
      <c r="C69" s="55"/>
      <c r="D69" s="55"/>
      <c r="E69" s="18">
        <v>1183</v>
      </c>
      <c r="F69" s="18">
        <v>504</v>
      </c>
      <c r="G69" s="67">
        <v>3</v>
      </c>
      <c r="H69" s="67">
        <f t="shared" si="37"/>
        <v>676</v>
      </c>
      <c r="I69" s="129">
        <f t="shared" si="38"/>
        <v>42.603550295857993</v>
      </c>
      <c r="J69" s="388">
        <f t="shared" si="39"/>
        <v>879</v>
      </c>
      <c r="K69" s="18">
        <f t="shared" si="39"/>
        <v>330</v>
      </c>
      <c r="L69" s="67">
        <f t="shared" si="39"/>
        <v>3</v>
      </c>
      <c r="M69" s="67">
        <f t="shared" si="40"/>
        <v>546</v>
      </c>
      <c r="N69" s="179">
        <f t="shared" si="41"/>
        <v>37.542662116040951</v>
      </c>
      <c r="O69" s="388">
        <v>44</v>
      </c>
      <c r="P69" s="18">
        <v>13</v>
      </c>
      <c r="Q69" s="67">
        <v>0</v>
      </c>
      <c r="R69" s="18">
        <f t="shared" si="42"/>
        <v>31</v>
      </c>
      <c r="S69" s="129">
        <f t="shared" si="43"/>
        <v>29.545454545454547</v>
      </c>
      <c r="T69" s="114">
        <v>835</v>
      </c>
      <c r="U69" s="18">
        <v>317</v>
      </c>
      <c r="V69" s="18">
        <v>3</v>
      </c>
      <c r="W69" s="18">
        <f t="shared" si="44"/>
        <v>515</v>
      </c>
      <c r="X69" s="129">
        <f t="shared" si="45"/>
        <v>37.964071856287426</v>
      </c>
      <c r="Y69" s="114">
        <v>304</v>
      </c>
      <c r="Z69" s="18">
        <v>174</v>
      </c>
      <c r="AA69" s="18">
        <v>0</v>
      </c>
      <c r="AB69" s="67">
        <f t="shared" si="46"/>
        <v>130</v>
      </c>
      <c r="AC69" s="129">
        <f t="shared" si="47"/>
        <v>57.23684210526315</v>
      </c>
      <c r="AD69" s="388">
        <v>302</v>
      </c>
      <c r="AE69" s="114">
        <v>172</v>
      </c>
      <c r="AF69" s="114">
        <v>0</v>
      </c>
      <c r="AG69" s="18">
        <f t="shared" si="48"/>
        <v>130</v>
      </c>
      <c r="AH69" s="4">
        <f t="shared" si="49"/>
        <v>56.953642384105962</v>
      </c>
    </row>
    <row r="70" spans="1:34" ht="15" customHeight="1" x14ac:dyDescent="0.15">
      <c r="B70" s="228" t="s">
        <v>94</v>
      </c>
      <c r="C70" s="55"/>
      <c r="D70" s="55"/>
      <c r="E70" s="18">
        <v>1351</v>
      </c>
      <c r="F70" s="18">
        <v>594</v>
      </c>
      <c r="G70" s="67">
        <v>0</v>
      </c>
      <c r="H70" s="67">
        <f t="shared" si="37"/>
        <v>757</v>
      </c>
      <c r="I70" s="129">
        <f t="shared" si="38"/>
        <v>43.967431532198368</v>
      </c>
      <c r="J70" s="388">
        <f t="shared" si="39"/>
        <v>922</v>
      </c>
      <c r="K70" s="18">
        <f t="shared" si="39"/>
        <v>352</v>
      </c>
      <c r="L70" s="67">
        <f t="shared" si="39"/>
        <v>0</v>
      </c>
      <c r="M70" s="67">
        <f t="shared" si="40"/>
        <v>570</v>
      </c>
      <c r="N70" s="179">
        <f t="shared" si="41"/>
        <v>38.177874186550973</v>
      </c>
      <c r="O70" s="388">
        <v>127</v>
      </c>
      <c r="P70" s="18">
        <v>58</v>
      </c>
      <c r="Q70" s="67">
        <v>0</v>
      </c>
      <c r="R70" s="18">
        <f t="shared" si="42"/>
        <v>69</v>
      </c>
      <c r="S70" s="129">
        <f t="shared" si="43"/>
        <v>45.669291338582681</v>
      </c>
      <c r="T70" s="114">
        <v>795</v>
      </c>
      <c r="U70" s="18">
        <v>294</v>
      </c>
      <c r="V70" s="18">
        <v>0</v>
      </c>
      <c r="W70" s="18">
        <f t="shared" si="44"/>
        <v>501</v>
      </c>
      <c r="X70" s="129">
        <f t="shared" si="45"/>
        <v>36.981132075471699</v>
      </c>
      <c r="Y70" s="114">
        <v>429</v>
      </c>
      <c r="Z70" s="18">
        <v>242</v>
      </c>
      <c r="AA70" s="18">
        <v>0</v>
      </c>
      <c r="AB70" s="67">
        <f t="shared" si="46"/>
        <v>187</v>
      </c>
      <c r="AC70" s="129">
        <f t="shared" si="47"/>
        <v>56.410256410256409</v>
      </c>
      <c r="AD70" s="388">
        <v>423</v>
      </c>
      <c r="AE70" s="114">
        <v>236</v>
      </c>
      <c r="AF70" s="114">
        <v>0</v>
      </c>
      <c r="AG70" s="18">
        <f t="shared" si="48"/>
        <v>187</v>
      </c>
      <c r="AH70" s="4">
        <f t="shared" si="49"/>
        <v>55.791962174940899</v>
      </c>
    </row>
    <row r="71" spans="1:34" ht="15" customHeight="1" x14ac:dyDescent="0.15">
      <c r="B71" s="228" t="s">
        <v>95</v>
      </c>
      <c r="C71" s="55"/>
      <c r="D71" s="55"/>
      <c r="E71" s="18">
        <v>997</v>
      </c>
      <c r="F71" s="18">
        <v>436</v>
      </c>
      <c r="G71" s="67">
        <v>4</v>
      </c>
      <c r="H71" s="67">
        <f t="shared" si="37"/>
        <v>557</v>
      </c>
      <c r="I71" s="129">
        <f t="shared" si="38"/>
        <v>43.731193580742229</v>
      </c>
      <c r="J71" s="388">
        <f t="shared" si="39"/>
        <v>667</v>
      </c>
      <c r="K71" s="18">
        <f t="shared" si="39"/>
        <v>249</v>
      </c>
      <c r="L71" s="67">
        <f t="shared" si="39"/>
        <v>3</v>
      </c>
      <c r="M71" s="67">
        <f t="shared" si="40"/>
        <v>415</v>
      </c>
      <c r="N71" s="179">
        <f t="shared" si="41"/>
        <v>37.331334332833585</v>
      </c>
      <c r="O71" s="388">
        <v>186</v>
      </c>
      <c r="P71" s="18">
        <v>71</v>
      </c>
      <c r="Q71" s="67">
        <v>2</v>
      </c>
      <c r="R71" s="18">
        <f t="shared" si="42"/>
        <v>113</v>
      </c>
      <c r="S71" s="129">
        <f t="shared" si="43"/>
        <v>38.172043010752688</v>
      </c>
      <c r="T71" s="114">
        <v>481</v>
      </c>
      <c r="U71" s="18">
        <v>178</v>
      </c>
      <c r="V71" s="18">
        <v>1</v>
      </c>
      <c r="W71" s="18">
        <f t="shared" si="44"/>
        <v>302</v>
      </c>
      <c r="X71" s="129">
        <f t="shared" si="45"/>
        <v>37.006237006237008</v>
      </c>
      <c r="Y71" s="114">
        <v>330</v>
      </c>
      <c r="Z71" s="18">
        <v>187</v>
      </c>
      <c r="AA71" s="18">
        <v>1</v>
      </c>
      <c r="AB71" s="67">
        <f t="shared" si="46"/>
        <v>142</v>
      </c>
      <c r="AC71" s="129">
        <f t="shared" si="47"/>
        <v>56.666666666666664</v>
      </c>
      <c r="AD71" s="388">
        <v>317</v>
      </c>
      <c r="AE71" s="114">
        <v>174</v>
      </c>
      <c r="AF71" s="114">
        <v>1</v>
      </c>
      <c r="AG71" s="18">
        <f t="shared" si="48"/>
        <v>142</v>
      </c>
      <c r="AH71" s="4">
        <f t="shared" si="49"/>
        <v>54.889589905362776</v>
      </c>
    </row>
    <row r="72" spans="1:34" ht="15" customHeight="1" x14ac:dyDescent="0.15">
      <c r="B72" s="228" t="s">
        <v>96</v>
      </c>
      <c r="C72" s="55"/>
      <c r="D72" s="55"/>
      <c r="E72" s="18">
        <v>758</v>
      </c>
      <c r="F72" s="18">
        <v>363</v>
      </c>
      <c r="G72" s="67">
        <v>3</v>
      </c>
      <c r="H72" s="67">
        <f t="shared" si="37"/>
        <v>392</v>
      </c>
      <c r="I72" s="129">
        <f t="shared" si="38"/>
        <v>47.889182058047489</v>
      </c>
      <c r="J72" s="388">
        <f t="shared" si="39"/>
        <v>544</v>
      </c>
      <c r="K72" s="18">
        <f t="shared" si="39"/>
        <v>229</v>
      </c>
      <c r="L72" s="67">
        <f t="shared" si="39"/>
        <v>3</v>
      </c>
      <c r="M72" s="67">
        <f t="shared" si="40"/>
        <v>312</v>
      </c>
      <c r="N72" s="179">
        <f t="shared" si="41"/>
        <v>42.095588235294116</v>
      </c>
      <c r="O72" s="388">
        <v>234</v>
      </c>
      <c r="P72" s="18">
        <v>117</v>
      </c>
      <c r="Q72" s="67">
        <v>1</v>
      </c>
      <c r="R72" s="18">
        <f t="shared" si="42"/>
        <v>116</v>
      </c>
      <c r="S72" s="129">
        <f t="shared" si="43"/>
        <v>50</v>
      </c>
      <c r="T72" s="114">
        <v>310</v>
      </c>
      <c r="U72" s="18">
        <v>112</v>
      </c>
      <c r="V72" s="18">
        <v>2</v>
      </c>
      <c r="W72" s="18">
        <f t="shared" si="44"/>
        <v>196</v>
      </c>
      <c r="X72" s="129">
        <f t="shared" si="45"/>
        <v>36.129032258064512</v>
      </c>
      <c r="Y72" s="114">
        <v>214</v>
      </c>
      <c r="Z72" s="18">
        <v>134</v>
      </c>
      <c r="AA72" s="18">
        <v>0</v>
      </c>
      <c r="AB72" s="67">
        <f t="shared" si="46"/>
        <v>80</v>
      </c>
      <c r="AC72" s="129">
        <f t="shared" si="47"/>
        <v>62.616822429906534</v>
      </c>
      <c r="AD72" s="388">
        <v>211</v>
      </c>
      <c r="AE72" s="114">
        <v>131</v>
      </c>
      <c r="AF72" s="114">
        <v>0</v>
      </c>
      <c r="AG72" s="18">
        <f t="shared" si="48"/>
        <v>80</v>
      </c>
      <c r="AH72" s="4">
        <f t="shared" si="49"/>
        <v>62.085308056872037</v>
      </c>
    </row>
    <row r="73" spans="1:34" ht="15" customHeight="1" x14ac:dyDescent="0.15">
      <c r="B73" s="228" t="s">
        <v>97</v>
      </c>
      <c r="C73" s="55"/>
      <c r="D73" s="55"/>
      <c r="E73" s="18">
        <v>618</v>
      </c>
      <c r="F73" s="18">
        <v>316</v>
      </c>
      <c r="G73" s="67">
        <v>0</v>
      </c>
      <c r="H73" s="67">
        <f t="shared" si="37"/>
        <v>302</v>
      </c>
      <c r="I73" s="129">
        <f t="shared" si="38"/>
        <v>51.132686084142399</v>
      </c>
      <c r="J73" s="388">
        <f t="shared" si="39"/>
        <v>457</v>
      </c>
      <c r="K73" s="18">
        <f t="shared" si="39"/>
        <v>201</v>
      </c>
      <c r="L73" s="67">
        <f t="shared" si="39"/>
        <v>0</v>
      </c>
      <c r="M73" s="67">
        <f t="shared" si="40"/>
        <v>256</v>
      </c>
      <c r="N73" s="179">
        <f t="shared" si="41"/>
        <v>43.982494529540482</v>
      </c>
      <c r="O73" s="388">
        <v>270</v>
      </c>
      <c r="P73" s="18">
        <v>129</v>
      </c>
      <c r="Q73" s="67">
        <v>0</v>
      </c>
      <c r="R73" s="18">
        <f t="shared" si="42"/>
        <v>141</v>
      </c>
      <c r="S73" s="129">
        <f t="shared" si="43"/>
        <v>47.777777777777779</v>
      </c>
      <c r="T73" s="114">
        <v>187</v>
      </c>
      <c r="U73" s="18">
        <v>72</v>
      </c>
      <c r="V73" s="18">
        <v>0</v>
      </c>
      <c r="W73" s="18">
        <f t="shared" si="44"/>
        <v>115</v>
      </c>
      <c r="X73" s="129">
        <f t="shared" si="45"/>
        <v>38.502673796791441</v>
      </c>
      <c r="Y73" s="114">
        <v>161</v>
      </c>
      <c r="Z73" s="18">
        <v>115</v>
      </c>
      <c r="AA73" s="18">
        <v>0</v>
      </c>
      <c r="AB73" s="67">
        <f t="shared" si="46"/>
        <v>46</v>
      </c>
      <c r="AC73" s="129">
        <f t="shared" si="47"/>
        <v>71.428571428571431</v>
      </c>
      <c r="AD73" s="388">
        <v>142</v>
      </c>
      <c r="AE73" s="114">
        <v>96</v>
      </c>
      <c r="AF73" s="114">
        <v>0</v>
      </c>
      <c r="AG73" s="18">
        <f t="shared" si="48"/>
        <v>46</v>
      </c>
      <c r="AH73" s="4">
        <f t="shared" si="49"/>
        <v>67.605633802816897</v>
      </c>
    </row>
    <row r="74" spans="1:34" ht="15" customHeight="1" x14ac:dyDescent="0.15">
      <c r="B74" s="228" t="s">
        <v>148</v>
      </c>
      <c r="C74" s="55"/>
      <c r="D74" s="55"/>
      <c r="E74" s="18">
        <v>554</v>
      </c>
      <c r="F74" s="18">
        <v>278</v>
      </c>
      <c r="G74" s="67">
        <v>1</v>
      </c>
      <c r="H74" s="67">
        <f t="shared" si="37"/>
        <v>275</v>
      </c>
      <c r="I74" s="129">
        <f t="shared" si="38"/>
        <v>50.180505415162457</v>
      </c>
      <c r="J74" s="388">
        <f t="shared" si="39"/>
        <v>425</v>
      </c>
      <c r="K74" s="18">
        <f t="shared" si="39"/>
        <v>192</v>
      </c>
      <c r="L74" s="67">
        <f t="shared" si="39"/>
        <v>0</v>
      </c>
      <c r="M74" s="67">
        <f t="shared" si="40"/>
        <v>233</v>
      </c>
      <c r="N74" s="179">
        <f t="shared" si="41"/>
        <v>45.176470588235297</v>
      </c>
      <c r="O74" s="388">
        <v>284</v>
      </c>
      <c r="P74" s="18">
        <v>135</v>
      </c>
      <c r="Q74" s="67">
        <v>0</v>
      </c>
      <c r="R74" s="18">
        <f t="shared" si="42"/>
        <v>149</v>
      </c>
      <c r="S74" s="129">
        <f t="shared" si="43"/>
        <v>47.535211267605632</v>
      </c>
      <c r="T74" s="114">
        <v>141</v>
      </c>
      <c r="U74" s="18">
        <v>57</v>
      </c>
      <c r="V74" s="18">
        <v>0</v>
      </c>
      <c r="W74" s="18">
        <f t="shared" si="44"/>
        <v>84</v>
      </c>
      <c r="X74" s="129">
        <f t="shared" si="45"/>
        <v>40.425531914893611</v>
      </c>
      <c r="Y74" s="114">
        <v>129</v>
      </c>
      <c r="Z74" s="18">
        <v>86</v>
      </c>
      <c r="AA74" s="18">
        <v>1</v>
      </c>
      <c r="AB74" s="67">
        <f t="shared" si="46"/>
        <v>42</v>
      </c>
      <c r="AC74" s="129">
        <f t="shared" si="47"/>
        <v>66.666666666666657</v>
      </c>
      <c r="AD74" s="388">
        <v>111</v>
      </c>
      <c r="AE74" s="114">
        <v>68</v>
      </c>
      <c r="AF74" s="114">
        <v>1</v>
      </c>
      <c r="AG74" s="18">
        <f t="shared" si="48"/>
        <v>42</v>
      </c>
      <c r="AH74" s="4">
        <f t="shared" si="49"/>
        <v>61.261261261261254</v>
      </c>
    </row>
    <row r="75" spans="1:34" ht="15" customHeight="1" x14ac:dyDescent="0.15">
      <c r="B75" s="228" t="s">
        <v>98</v>
      </c>
      <c r="C75" s="55"/>
      <c r="D75" s="55"/>
      <c r="E75" s="18">
        <v>213</v>
      </c>
      <c r="F75" s="18">
        <v>96</v>
      </c>
      <c r="G75" s="67">
        <v>0</v>
      </c>
      <c r="H75" s="67">
        <f t="shared" si="37"/>
        <v>117</v>
      </c>
      <c r="I75" s="129">
        <f t="shared" si="38"/>
        <v>45.070422535211272</v>
      </c>
      <c r="J75" s="388">
        <f t="shared" si="39"/>
        <v>179</v>
      </c>
      <c r="K75" s="18">
        <f t="shared" si="39"/>
        <v>75</v>
      </c>
      <c r="L75" s="67">
        <f t="shared" si="39"/>
        <v>0</v>
      </c>
      <c r="M75" s="67">
        <f t="shared" si="40"/>
        <v>104</v>
      </c>
      <c r="N75" s="179">
        <f t="shared" si="41"/>
        <v>41.899441340782126</v>
      </c>
      <c r="O75" s="388">
        <v>125</v>
      </c>
      <c r="P75" s="18">
        <v>55</v>
      </c>
      <c r="Q75" s="67">
        <v>0</v>
      </c>
      <c r="R75" s="18">
        <f t="shared" si="42"/>
        <v>70</v>
      </c>
      <c r="S75" s="129">
        <f t="shared" si="43"/>
        <v>44</v>
      </c>
      <c r="T75" s="114">
        <v>54</v>
      </c>
      <c r="U75" s="18">
        <v>20</v>
      </c>
      <c r="V75" s="18">
        <v>0</v>
      </c>
      <c r="W75" s="18">
        <f t="shared" si="44"/>
        <v>34</v>
      </c>
      <c r="X75" s="129">
        <f t="shared" si="45"/>
        <v>37.037037037037038</v>
      </c>
      <c r="Y75" s="114">
        <v>34</v>
      </c>
      <c r="Z75" s="18">
        <v>21</v>
      </c>
      <c r="AA75" s="18">
        <v>0</v>
      </c>
      <c r="AB75" s="67">
        <f t="shared" si="46"/>
        <v>13</v>
      </c>
      <c r="AC75" s="129">
        <f t="shared" si="47"/>
        <v>61.764705882352942</v>
      </c>
      <c r="AD75" s="388">
        <v>31</v>
      </c>
      <c r="AE75" s="114">
        <v>18</v>
      </c>
      <c r="AF75" s="114">
        <v>0</v>
      </c>
      <c r="AG75" s="18">
        <f t="shared" si="48"/>
        <v>13</v>
      </c>
      <c r="AH75" s="4">
        <f t="shared" si="49"/>
        <v>58.064516129032263</v>
      </c>
    </row>
    <row r="76" spans="1:34" ht="15" customHeight="1" x14ac:dyDescent="0.15">
      <c r="B76" s="228" t="s">
        <v>99</v>
      </c>
      <c r="C76" s="55"/>
      <c r="D76" s="55"/>
      <c r="E76" s="18">
        <v>235</v>
      </c>
      <c r="F76" s="18">
        <v>98</v>
      </c>
      <c r="G76" s="67">
        <v>0</v>
      </c>
      <c r="H76" s="67">
        <f t="shared" si="37"/>
        <v>137</v>
      </c>
      <c r="I76" s="129">
        <f t="shared" si="38"/>
        <v>41.702127659574465</v>
      </c>
      <c r="J76" s="388">
        <f t="shared" si="39"/>
        <v>210</v>
      </c>
      <c r="K76" s="18">
        <f t="shared" si="39"/>
        <v>77</v>
      </c>
      <c r="L76" s="67">
        <f t="shared" si="39"/>
        <v>0</v>
      </c>
      <c r="M76" s="67">
        <f t="shared" si="40"/>
        <v>133</v>
      </c>
      <c r="N76" s="179">
        <f t="shared" si="41"/>
        <v>36.666666666666664</v>
      </c>
      <c r="O76" s="388">
        <v>145</v>
      </c>
      <c r="P76" s="18">
        <v>54</v>
      </c>
      <c r="Q76" s="67">
        <v>0</v>
      </c>
      <c r="R76" s="18">
        <f t="shared" si="42"/>
        <v>91</v>
      </c>
      <c r="S76" s="129">
        <f t="shared" si="43"/>
        <v>37.241379310344833</v>
      </c>
      <c r="T76" s="114">
        <v>65</v>
      </c>
      <c r="U76" s="18">
        <v>23</v>
      </c>
      <c r="V76" s="18">
        <v>0</v>
      </c>
      <c r="W76" s="18">
        <f t="shared" si="44"/>
        <v>42</v>
      </c>
      <c r="X76" s="129">
        <f t="shared" si="45"/>
        <v>35.384615384615387</v>
      </c>
      <c r="Y76" s="114">
        <v>25</v>
      </c>
      <c r="Z76" s="18">
        <v>21</v>
      </c>
      <c r="AA76" s="18">
        <v>0</v>
      </c>
      <c r="AB76" s="67">
        <f t="shared" si="46"/>
        <v>4</v>
      </c>
      <c r="AC76" s="129">
        <f t="shared" si="47"/>
        <v>84</v>
      </c>
      <c r="AD76" s="388">
        <v>21</v>
      </c>
      <c r="AE76" s="114">
        <v>17</v>
      </c>
      <c r="AF76" s="114">
        <v>0</v>
      </c>
      <c r="AG76" s="18">
        <f t="shared" si="48"/>
        <v>4</v>
      </c>
      <c r="AH76" s="4">
        <f t="shared" si="49"/>
        <v>80.952380952380949</v>
      </c>
    </row>
    <row r="77" spans="1:34" ht="15" customHeight="1" x14ac:dyDescent="0.15">
      <c r="B77" s="229" t="s">
        <v>0</v>
      </c>
      <c r="C77" s="52"/>
      <c r="D77" s="52"/>
      <c r="E77" s="19">
        <v>1042</v>
      </c>
      <c r="F77" s="19">
        <v>265</v>
      </c>
      <c r="G77" s="72">
        <v>3</v>
      </c>
      <c r="H77" s="72">
        <f t="shared" si="37"/>
        <v>774</v>
      </c>
      <c r="I77" s="391">
        <f t="shared" si="38"/>
        <v>25.431861804222649</v>
      </c>
      <c r="J77" s="390">
        <f t="shared" si="39"/>
        <v>153</v>
      </c>
      <c r="K77" s="19">
        <f t="shared" si="39"/>
        <v>153</v>
      </c>
      <c r="L77" s="72">
        <f t="shared" si="39"/>
        <v>0</v>
      </c>
      <c r="M77" s="72">
        <f t="shared" si="40"/>
        <v>0</v>
      </c>
      <c r="N77" s="389">
        <f t="shared" si="41"/>
        <v>100</v>
      </c>
      <c r="O77" s="390">
        <v>33</v>
      </c>
      <c r="P77" s="19">
        <v>33</v>
      </c>
      <c r="Q77" s="72">
        <v>0</v>
      </c>
      <c r="R77" s="19">
        <f t="shared" si="42"/>
        <v>0</v>
      </c>
      <c r="S77" s="391">
        <f t="shared" si="43"/>
        <v>100</v>
      </c>
      <c r="T77" s="215">
        <v>120</v>
      </c>
      <c r="U77" s="19">
        <v>120</v>
      </c>
      <c r="V77" s="19">
        <v>0</v>
      </c>
      <c r="W77" s="19">
        <f t="shared" si="44"/>
        <v>0</v>
      </c>
      <c r="X77" s="391">
        <f t="shared" si="45"/>
        <v>100</v>
      </c>
      <c r="Y77" s="215">
        <v>889</v>
      </c>
      <c r="Z77" s="19">
        <v>112</v>
      </c>
      <c r="AA77" s="19">
        <v>3</v>
      </c>
      <c r="AB77" s="72">
        <f t="shared" si="46"/>
        <v>774</v>
      </c>
      <c r="AC77" s="391">
        <f t="shared" si="47"/>
        <v>12.598425196850393</v>
      </c>
      <c r="AD77" s="390">
        <v>825</v>
      </c>
      <c r="AE77" s="215">
        <v>108</v>
      </c>
      <c r="AF77" s="215">
        <v>3</v>
      </c>
      <c r="AG77" s="19">
        <f t="shared" si="48"/>
        <v>714</v>
      </c>
      <c r="AH77" s="5">
        <f t="shared" si="49"/>
        <v>13.090909090909092</v>
      </c>
    </row>
    <row r="78" spans="1:34" ht="15" customHeight="1" x14ac:dyDescent="0.15">
      <c r="B78" s="62"/>
      <c r="C78" s="45"/>
      <c r="D78" s="45"/>
      <c r="E78" s="54"/>
      <c r="F78" s="54"/>
      <c r="G78" s="54"/>
      <c r="H78" s="54"/>
      <c r="I78" s="219"/>
      <c r="J78" s="54"/>
      <c r="K78" s="54"/>
      <c r="L78" s="54"/>
      <c r="M78" s="54"/>
      <c r="N78" s="187"/>
      <c r="O78" s="54"/>
      <c r="P78" s="54"/>
      <c r="Q78" s="54"/>
      <c r="R78" s="54"/>
      <c r="T78" s="54"/>
      <c r="U78" s="54"/>
      <c r="V78" s="54"/>
      <c r="W78" s="54"/>
      <c r="Y78" s="54"/>
      <c r="Z78" s="54"/>
      <c r="AA78" s="54"/>
      <c r="AB78" s="54"/>
      <c r="AD78" s="54"/>
      <c r="AE78" s="54"/>
      <c r="AF78" s="54"/>
      <c r="AG78" s="54"/>
    </row>
    <row r="79" spans="1:34" ht="15" customHeight="1" x14ac:dyDescent="0.15">
      <c r="A79" s="1" t="s">
        <v>521</v>
      </c>
      <c r="B79" s="22"/>
      <c r="C79" s="7"/>
      <c r="D79" s="7"/>
      <c r="E79" s="54"/>
      <c r="F79" s="54"/>
      <c r="G79" s="54"/>
      <c r="H79" s="54"/>
      <c r="J79" s="54"/>
      <c r="K79" s="54"/>
      <c r="L79" s="54"/>
      <c r="M79" s="54"/>
      <c r="O79" s="54"/>
      <c r="P79" s="54"/>
      <c r="Q79" s="54"/>
      <c r="R79" s="54"/>
      <c r="T79" s="54"/>
      <c r="U79" s="54"/>
      <c r="V79" s="54"/>
      <c r="W79" s="54"/>
      <c r="Y79" s="54"/>
      <c r="Z79" s="54"/>
      <c r="AA79" s="54"/>
      <c r="AB79" s="54"/>
      <c r="AD79" s="54"/>
      <c r="AE79" s="54"/>
      <c r="AF79" s="54"/>
      <c r="AG79" s="54"/>
    </row>
    <row r="80" spans="1:34" ht="15" customHeight="1" x14ac:dyDescent="0.15">
      <c r="B80" s="32"/>
      <c r="C80" s="74"/>
      <c r="D80" s="257"/>
      <c r="E80" s="258"/>
      <c r="F80" s="126" t="s">
        <v>2</v>
      </c>
      <c r="G80" s="258"/>
      <c r="H80" s="258"/>
      <c r="I80" s="322"/>
      <c r="J80" s="258"/>
      <c r="K80" s="126" t="s">
        <v>3</v>
      </c>
      <c r="L80" s="258"/>
      <c r="M80" s="259"/>
    </row>
    <row r="81" spans="1:15" ht="28.8" x14ac:dyDescent="0.15">
      <c r="B81" s="34"/>
      <c r="C81" s="75"/>
      <c r="D81" s="308" t="s">
        <v>512</v>
      </c>
      <c r="E81" s="96" t="s">
        <v>210</v>
      </c>
      <c r="F81" s="96" t="s">
        <v>211</v>
      </c>
      <c r="G81" s="96" t="s">
        <v>514</v>
      </c>
      <c r="H81" s="102" t="s">
        <v>213</v>
      </c>
      <c r="I81" s="323" t="s">
        <v>512</v>
      </c>
      <c r="J81" s="374" t="s">
        <v>210</v>
      </c>
      <c r="K81" s="374" t="s">
        <v>211</v>
      </c>
      <c r="L81" s="96" t="s">
        <v>514</v>
      </c>
      <c r="M81" s="96" t="s">
        <v>213</v>
      </c>
    </row>
    <row r="82" spans="1:15" ht="12" customHeight="1" x14ac:dyDescent="0.15">
      <c r="B82" s="35"/>
      <c r="C82" s="76"/>
      <c r="D82" s="37"/>
      <c r="E82" s="37"/>
      <c r="F82" s="37"/>
      <c r="G82" s="37"/>
      <c r="H82" s="66"/>
      <c r="I82" s="107">
        <f>D92</f>
        <v>1983</v>
      </c>
      <c r="J82" s="2">
        <f t="shared" ref="J82:M82" si="50">E92</f>
        <v>667</v>
      </c>
      <c r="K82" s="2">
        <f t="shared" si="50"/>
        <v>1316</v>
      </c>
      <c r="L82" s="2">
        <f t="shared" si="50"/>
        <v>1123</v>
      </c>
      <c r="M82" s="2">
        <f t="shared" si="50"/>
        <v>1051</v>
      </c>
    </row>
    <row r="83" spans="1:15" ht="15" customHeight="1" x14ac:dyDescent="0.15">
      <c r="B83" s="34" t="s">
        <v>190</v>
      </c>
      <c r="C83" s="7"/>
      <c r="D83" s="17">
        <v>113</v>
      </c>
      <c r="E83" s="17">
        <v>98</v>
      </c>
      <c r="F83" s="17">
        <v>15</v>
      </c>
      <c r="G83" s="17">
        <v>32</v>
      </c>
      <c r="H83" s="103">
        <v>28</v>
      </c>
      <c r="I83" s="108">
        <f>D83/I$82*100</f>
        <v>5.6984367120524464</v>
      </c>
      <c r="J83" s="3">
        <f t="shared" ref="J83:J91" si="51">E83/J$82*100</f>
        <v>14.69265367316342</v>
      </c>
      <c r="K83" s="3">
        <f t="shared" ref="K83:K91" si="52">F83/K$82*100</f>
        <v>1.1398176291793314</v>
      </c>
      <c r="L83" s="3">
        <f t="shared" ref="L83:L91" si="53">G83/L$82*100</f>
        <v>2.8495102404274264</v>
      </c>
      <c r="M83" s="3">
        <f t="shared" ref="M83:M91" si="54">H83/M$82*100</f>
        <v>2.6641294005708849</v>
      </c>
    </row>
    <row r="84" spans="1:15" ht="15" customHeight="1" x14ac:dyDescent="0.15">
      <c r="B84" s="34" t="s">
        <v>191</v>
      </c>
      <c r="C84" s="7"/>
      <c r="D84" s="18">
        <v>135</v>
      </c>
      <c r="E84" s="18">
        <v>79</v>
      </c>
      <c r="F84" s="18">
        <v>56</v>
      </c>
      <c r="G84" s="18">
        <v>70</v>
      </c>
      <c r="H84" s="67">
        <v>65</v>
      </c>
      <c r="I84" s="109">
        <f t="shared" ref="I84:I91" si="55">D84/I$82*100</f>
        <v>6.8078668683812404</v>
      </c>
      <c r="J84" s="4">
        <f t="shared" si="51"/>
        <v>11.84407796101949</v>
      </c>
      <c r="K84" s="4">
        <f t="shared" si="52"/>
        <v>4.2553191489361701</v>
      </c>
      <c r="L84" s="4">
        <f t="shared" si="53"/>
        <v>6.2333036509349951</v>
      </c>
      <c r="M84" s="4">
        <f t="shared" si="54"/>
        <v>6.1845861084681255</v>
      </c>
    </row>
    <row r="85" spans="1:15" ht="15" customHeight="1" x14ac:dyDescent="0.15">
      <c r="B85" s="34" t="s">
        <v>192</v>
      </c>
      <c r="C85" s="7"/>
      <c r="D85" s="18">
        <v>136</v>
      </c>
      <c r="E85" s="18">
        <v>86</v>
      </c>
      <c r="F85" s="18">
        <v>50</v>
      </c>
      <c r="G85" s="18">
        <v>75</v>
      </c>
      <c r="H85" s="67">
        <v>63</v>
      </c>
      <c r="I85" s="109">
        <f t="shared" si="55"/>
        <v>6.8582955118507316</v>
      </c>
      <c r="J85" s="4">
        <f t="shared" si="51"/>
        <v>12.893553223388308</v>
      </c>
      <c r="K85" s="4">
        <f t="shared" si="52"/>
        <v>3.7993920972644375</v>
      </c>
      <c r="L85" s="4">
        <f t="shared" si="53"/>
        <v>6.6785396260017809</v>
      </c>
      <c r="M85" s="4">
        <f t="shared" si="54"/>
        <v>5.9942911512844903</v>
      </c>
    </row>
    <row r="86" spans="1:15" ht="15" customHeight="1" x14ac:dyDescent="0.15">
      <c r="B86" s="34" t="s">
        <v>193</v>
      </c>
      <c r="C86" s="7"/>
      <c r="D86" s="18">
        <v>106</v>
      </c>
      <c r="E86" s="18">
        <v>56</v>
      </c>
      <c r="F86" s="18">
        <v>50</v>
      </c>
      <c r="G86" s="18">
        <v>62</v>
      </c>
      <c r="H86" s="67">
        <v>58</v>
      </c>
      <c r="I86" s="109">
        <f t="shared" si="55"/>
        <v>5.3454362077660109</v>
      </c>
      <c r="J86" s="4">
        <f t="shared" si="51"/>
        <v>8.3958020989505258</v>
      </c>
      <c r="K86" s="4">
        <f t="shared" si="52"/>
        <v>3.7993920972644375</v>
      </c>
      <c r="L86" s="4">
        <f t="shared" si="53"/>
        <v>5.520926090828139</v>
      </c>
      <c r="M86" s="4">
        <f t="shared" si="54"/>
        <v>5.5185537583254041</v>
      </c>
    </row>
    <row r="87" spans="1:15" ht="15" customHeight="1" x14ac:dyDescent="0.15">
      <c r="B87" s="34" t="s">
        <v>194</v>
      </c>
      <c r="C87" s="7"/>
      <c r="D87" s="18">
        <v>185</v>
      </c>
      <c r="E87" s="18">
        <v>70</v>
      </c>
      <c r="F87" s="18">
        <v>115</v>
      </c>
      <c r="G87" s="18">
        <v>129</v>
      </c>
      <c r="H87" s="67">
        <v>127</v>
      </c>
      <c r="I87" s="109">
        <f t="shared" si="55"/>
        <v>9.3292990418557729</v>
      </c>
      <c r="J87" s="4">
        <f t="shared" si="51"/>
        <v>10.494752623688155</v>
      </c>
      <c r="K87" s="4">
        <f t="shared" si="52"/>
        <v>8.7386018237082066</v>
      </c>
      <c r="L87" s="4">
        <f t="shared" si="53"/>
        <v>11.487088156723063</v>
      </c>
      <c r="M87" s="4">
        <f t="shared" si="54"/>
        <v>12.0837297811608</v>
      </c>
      <c r="O87" s="216"/>
    </row>
    <row r="88" spans="1:15" ht="15" customHeight="1" x14ac:dyDescent="0.15">
      <c r="B88" s="34" t="s">
        <v>195</v>
      </c>
      <c r="C88" s="7"/>
      <c r="D88" s="18">
        <v>176</v>
      </c>
      <c r="E88" s="18">
        <v>62</v>
      </c>
      <c r="F88" s="18">
        <v>114</v>
      </c>
      <c r="G88" s="18">
        <v>163</v>
      </c>
      <c r="H88" s="67">
        <v>153</v>
      </c>
      <c r="I88" s="109">
        <f t="shared" si="55"/>
        <v>8.8754412506303595</v>
      </c>
      <c r="J88" s="4">
        <f t="shared" si="51"/>
        <v>9.2953523238380811</v>
      </c>
      <c r="K88" s="4">
        <f t="shared" si="52"/>
        <v>8.6626139817629184</v>
      </c>
      <c r="L88" s="4">
        <f t="shared" si="53"/>
        <v>14.514692787177205</v>
      </c>
      <c r="M88" s="4">
        <f t="shared" si="54"/>
        <v>14.557564224548051</v>
      </c>
    </row>
    <row r="89" spans="1:15" ht="15" customHeight="1" x14ac:dyDescent="0.15">
      <c r="B89" s="34" t="s">
        <v>207</v>
      </c>
      <c r="C89" s="7"/>
      <c r="D89" s="18">
        <v>289</v>
      </c>
      <c r="E89" s="18">
        <v>65</v>
      </c>
      <c r="F89" s="18">
        <v>224</v>
      </c>
      <c r="G89" s="18">
        <v>189</v>
      </c>
      <c r="H89" s="67">
        <v>182</v>
      </c>
      <c r="I89" s="109">
        <f t="shared" si="55"/>
        <v>14.573877962682804</v>
      </c>
      <c r="J89" s="4">
        <f t="shared" si="51"/>
        <v>9.7451274362818587</v>
      </c>
      <c r="K89" s="4">
        <f t="shared" si="52"/>
        <v>17.021276595744681</v>
      </c>
      <c r="L89" s="4">
        <f t="shared" si="53"/>
        <v>16.829919857524487</v>
      </c>
      <c r="M89" s="4">
        <f t="shared" si="54"/>
        <v>17.31684110371075</v>
      </c>
    </row>
    <row r="90" spans="1:15" ht="15" customHeight="1" x14ac:dyDescent="0.15">
      <c r="B90" s="34" t="s">
        <v>52</v>
      </c>
      <c r="C90" s="7"/>
      <c r="D90" s="18">
        <v>842</v>
      </c>
      <c r="E90" s="18">
        <v>151</v>
      </c>
      <c r="F90" s="18">
        <v>691</v>
      </c>
      <c r="G90" s="18">
        <v>403</v>
      </c>
      <c r="H90" s="67">
        <v>375</v>
      </c>
      <c r="I90" s="109">
        <f t="shared" ref="I90" si="56">D90/I$82*100</f>
        <v>42.46091780131114</v>
      </c>
      <c r="J90" s="4">
        <f t="shared" ref="J90" si="57">E90/J$82*100</f>
        <v>22.638680659670165</v>
      </c>
      <c r="K90" s="4">
        <f t="shared" ref="K90" si="58">F90/K$82*100</f>
        <v>52.507598784194528</v>
      </c>
      <c r="L90" s="4">
        <f t="shared" ref="L90" si="59">G90/L$82*100</f>
        <v>35.886019590382901</v>
      </c>
      <c r="M90" s="4">
        <f t="shared" ref="M90" si="60">H90/M$82*100</f>
        <v>35.680304471931493</v>
      </c>
    </row>
    <row r="91" spans="1:15" ht="15" customHeight="1" x14ac:dyDescent="0.15">
      <c r="B91" s="34" t="s">
        <v>0</v>
      </c>
      <c r="C91" s="7"/>
      <c r="D91" s="18">
        <v>1</v>
      </c>
      <c r="E91" s="18">
        <v>0</v>
      </c>
      <c r="F91" s="18">
        <v>1</v>
      </c>
      <c r="G91" s="18">
        <v>0</v>
      </c>
      <c r="H91" s="67">
        <v>0</v>
      </c>
      <c r="I91" s="109">
        <f t="shared" si="55"/>
        <v>5.0428643469490678E-2</v>
      </c>
      <c r="J91" s="4">
        <f t="shared" si="51"/>
        <v>0</v>
      </c>
      <c r="K91" s="4">
        <f t="shared" si="52"/>
        <v>7.598784194528875E-2</v>
      </c>
      <c r="L91" s="4">
        <f t="shared" si="53"/>
        <v>0</v>
      </c>
      <c r="M91" s="4">
        <f t="shared" si="54"/>
        <v>0</v>
      </c>
    </row>
    <row r="92" spans="1:15" ht="15" customHeight="1" x14ac:dyDescent="0.15">
      <c r="B92" s="38" t="s">
        <v>1</v>
      </c>
      <c r="C92" s="29"/>
      <c r="D92" s="39">
        <f t="shared" ref="D92:M92" si="61">SUM(D83:D91)</f>
        <v>1983</v>
      </c>
      <c r="E92" s="39">
        <f t="shared" si="61"/>
        <v>667</v>
      </c>
      <c r="F92" s="39">
        <f t="shared" si="61"/>
        <v>1316</v>
      </c>
      <c r="G92" s="39">
        <f t="shared" si="61"/>
        <v>1123</v>
      </c>
      <c r="H92" s="68">
        <f t="shared" si="61"/>
        <v>1051</v>
      </c>
      <c r="I92" s="110">
        <f t="shared" si="61"/>
        <v>99.999999999999986</v>
      </c>
      <c r="J92" s="6">
        <f t="shared" si="61"/>
        <v>100</v>
      </c>
      <c r="K92" s="6">
        <f t="shared" si="61"/>
        <v>100</v>
      </c>
      <c r="L92" s="6">
        <f t="shared" si="61"/>
        <v>99.999999999999986</v>
      </c>
      <c r="M92" s="6">
        <f t="shared" si="61"/>
        <v>100</v>
      </c>
    </row>
    <row r="93" spans="1:15" ht="15" customHeight="1" x14ac:dyDescent="0.15">
      <c r="D93" s="187"/>
      <c r="G93" s="187"/>
    </row>
    <row r="94" spans="1:15" ht="15" customHeight="1" x14ac:dyDescent="0.15">
      <c r="A94" s="1" t="s">
        <v>196</v>
      </c>
      <c r="B94" s="22"/>
      <c r="C94" s="7"/>
      <c r="D94" s="7"/>
      <c r="E94" s="7"/>
      <c r="F94" s="7"/>
      <c r="H94" s="7"/>
      <c r="I94" s="7"/>
      <c r="J94" s="7"/>
    </row>
    <row r="95" spans="1:15" ht="15" customHeight="1" x14ac:dyDescent="0.15">
      <c r="B95" s="32"/>
      <c r="C95" s="74"/>
      <c r="D95" s="257"/>
      <c r="E95" s="258"/>
      <c r="F95" s="126" t="s">
        <v>2</v>
      </c>
      <c r="G95" s="258"/>
      <c r="H95" s="258"/>
      <c r="I95" s="322"/>
      <c r="J95" s="258"/>
      <c r="K95" s="126" t="s">
        <v>3</v>
      </c>
      <c r="L95" s="258"/>
      <c r="M95" s="259"/>
    </row>
    <row r="96" spans="1:15" ht="28.8" x14ac:dyDescent="0.15">
      <c r="B96" s="34"/>
      <c r="C96" s="75"/>
      <c r="D96" s="308" t="s">
        <v>512</v>
      </c>
      <c r="E96" s="96" t="s">
        <v>210</v>
      </c>
      <c r="F96" s="96" t="s">
        <v>211</v>
      </c>
      <c r="G96" s="96" t="s">
        <v>514</v>
      </c>
      <c r="H96" s="102" t="s">
        <v>213</v>
      </c>
      <c r="I96" s="323" t="s">
        <v>512</v>
      </c>
      <c r="J96" s="374" t="s">
        <v>210</v>
      </c>
      <c r="K96" s="374" t="s">
        <v>211</v>
      </c>
      <c r="L96" s="96" t="s">
        <v>514</v>
      </c>
      <c r="M96" s="96" t="s">
        <v>213</v>
      </c>
    </row>
    <row r="97" spans="2:15" ht="12" customHeight="1" x14ac:dyDescent="0.15">
      <c r="B97" s="35"/>
      <c r="C97" s="76"/>
      <c r="D97" s="37"/>
      <c r="E97" s="37"/>
      <c r="F97" s="37"/>
      <c r="G97" s="37"/>
      <c r="H97" s="66"/>
      <c r="I97" s="107">
        <f>D103</f>
        <v>1983</v>
      </c>
      <c r="J97" s="2">
        <f>E103</f>
        <v>667</v>
      </c>
      <c r="K97" s="2">
        <f>F103</f>
        <v>1316</v>
      </c>
      <c r="L97" s="2">
        <f>G103</f>
        <v>1123</v>
      </c>
      <c r="M97" s="2">
        <f>H103</f>
        <v>1051</v>
      </c>
    </row>
    <row r="98" spans="2:15" ht="15" customHeight="1" x14ac:dyDescent="0.15">
      <c r="B98" s="34" t="s">
        <v>1013</v>
      </c>
      <c r="C98" s="7"/>
      <c r="D98" s="17">
        <v>549</v>
      </c>
      <c r="E98" s="17">
        <v>282</v>
      </c>
      <c r="F98" s="17">
        <v>267</v>
      </c>
      <c r="G98" s="17">
        <v>300</v>
      </c>
      <c r="H98" s="103">
        <v>271</v>
      </c>
      <c r="I98" s="108">
        <f>D98/I$97*100</f>
        <v>27.685325264750375</v>
      </c>
      <c r="J98" s="3">
        <f t="shared" ref="J98:J102" si="62">E98/J$97*100</f>
        <v>42.278860569715143</v>
      </c>
      <c r="K98" s="3">
        <f t="shared" ref="K98:K102" si="63">F98/K$97*100</f>
        <v>20.288753799392097</v>
      </c>
      <c r="L98" s="3">
        <f t="shared" ref="L98:L102" si="64">G98/L$97*100</f>
        <v>26.714158504007123</v>
      </c>
      <c r="M98" s="3">
        <f t="shared" ref="M98:M102" si="65">H98/M$97*100</f>
        <v>25.784966698382494</v>
      </c>
      <c r="O98" s="187"/>
    </row>
    <row r="99" spans="2:15" ht="15" customHeight="1" x14ac:dyDescent="0.15">
      <c r="B99" s="34" t="s">
        <v>1014</v>
      </c>
      <c r="C99" s="7"/>
      <c r="D99" s="18">
        <v>439</v>
      </c>
      <c r="E99" s="18">
        <v>116</v>
      </c>
      <c r="F99" s="18">
        <v>323</v>
      </c>
      <c r="G99" s="18">
        <v>245</v>
      </c>
      <c r="H99" s="67">
        <v>238</v>
      </c>
      <c r="I99" s="109">
        <f t="shared" ref="I99:I102" si="66">D99/I$97*100</f>
        <v>22.138174483106404</v>
      </c>
      <c r="J99" s="4">
        <f t="shared" si="62"/>
        <v>17.391304347826086</v>
      </c>
      <c r="K99" s="4">
        <f t="shared" si="63"/>
        <v>24.544072948328267</v>
      </c>
      <c r="L99" s="4">
        <f t="shared" si="64"/>
        <v>21.816562778272484</v>
      </c>
      <c r="M99" s="4">
        <f t="shared" si="65"/>
        <v>22.645099904852522</v>
      </c>
      <c r="O99" s="187"/>
    </row>
    <row r="100" spans="2:15" ht="15" customHeight="1" x14ac:dyDescent="0.15">
      <c r="B100" s="34" t="s">
        <v>1015</v>
      </c>
      <c r="C100" s="7"/>
      <c r="D100" s="18">
        <v>856</v>
      </c>
      <c r="E100" s="18">
        <v>247</v>
      </c>
      <c r="F100" s="18">
        <v>609</v>
      </c>
      <c r="G100" s="18">
        <v>511</v>
      </c>
      <c r="H100" s="67">
        <v>482</v>
      </c>
      <c r="I100" s="109">
        <f t="shared" si="66"/>
        <v>43.166918809884017</v>
      </c>
      <c r="J100" s="4">
        <f t="shared" si="62"/>
        <v>37.031484257871064</v>
      </c>
      <c r="K100" s="4">
        <f t="shared" si="63"/>
        <v>46.276595744680847</v>
      </c>
      <c r="L100" s="4">
        <f t="shared" si="64"/>
        <v>45.503116651825465</v>
      </c>
      <c r="M100" s="4">
        <f t="shared" si="65"/>
        <v>45.861084681255946</v>
      </c>
      <c r="O100" s="187"/>
    </row>
    <row r="101" spans="2:15" ht="15" customHeight="1" x14ac:dyDescent="0.15">
      <c r="B101" s="34" t="s">
        <v>364</v>
      </c>
      <c r="C101" s="7"/>
      <c r="D101" s="18">
        <v>138</v>
      </c>
      <c r="E101" s="18">
        <v>22</v>
      </c>
      <c r="F101" s="18">
        <v>116</v>
      </c>
      <c r="G101" s="18">
        <v>67</v>
      </c>
      <c r="H101" s="67">
        <v>60</v>
      </c>
      <c r="I101" s="109">
        <f t="shared" si="66"/>
        <v>6.9591527987897122</v>
      </c>
      <c r="J101" s="4">
        <f t="shared" si="62"/>
        <v>3.2983508245877062</v>
      </c>
      <c r="K101" s="4">
        <f t="shared" si="63"/>
        <v>8.8145896656534948</v>
      </c>
      <c r="L101" s="4">
        <f t="shared" si="64"/>
        <v>5.9661620658949239</v>
      </c>
      <c r="M101" s="4">
        <f t="shared" si="65"/>
        <v>5.7088487155090393</v>
      </c>
      <c r="O101" s="187"/>
    </row>
    <row r="102" spans="2:15" ht="15" customHeight="1" x14ac:dyDescent="0.15">
      <c r="B102" s="34" t="s">
        <v>0</v>
      </c>
      <c r="C102" s="7"/>
      <c r="D102" s="18">
        <v>1</v>
      </c>
      <c r="E102" s="18">
        <v>0</v>
      </c>
      <c r="F102" s="18">
        <v>1</v>
      </c>
      <c r="G102" s="18">
        <v>0</v>
      </c>
      <c r="H102" s="67">
        <v>0</v>
      </c>
      <c r="I102" s="109">
        <f t="shared" si="66"/>
        <v>5.0428643469490678E-2</v>
      </c>
      <c r="J102" s="4">
        <f t="shared" si="62"/>
        <v>0</v>
      </c>
      <c r="K102" s="4">
        <f t="shared" si="63"/>
        <v>7.598784194528875E-2</v>
      </c>
      <c r="L102" s="4">
        <f t="shared" si="64"/>
        <v>0</v>
      </c>
      <c r="M102" s="4">
        <f t="shared" si="65"/>
        <v>0</v>
      </c>
      <c r="O102" s="187"/>
    </row>
    <row r="103" spans="2:15" ht="15" customHeight="1" x14ac:dyDescent="0.15">
      <c r="B103" s="38" t="s">
        <v>1</v>
      </c>
      <c r="C103" s="29"/>
      <c r="D103" s="39">
        <f>SUM(D98:D102)</f>
        <v>1983</v>
      </c>
      <c r="E103" s="39">
        <f>SUM(E98:E102)</f>
        <v>667</v>
      </c>
      <c r="F103" s="39">
        <f>SUM(F98:F102)</f>
        <v>1316</v>
      </c>
      <c r="G103" s="39">
        <f>SUM(G98:G102)</f>
        <v>1123</v>
      </c>
      <c r="H103" s="68">
        <f>SUM(H98:H102)</f>
        <v>1051</v>
      </c>
      <c r="I103" s="110">
        <f>IF(SUM(I98:I102)&gt;100,"－",SUM(I98:I102))</f>
        <v>100</v>
      </c>
      <c r="J103" s="6">
        <f>IF(SUM(J98:J102)&gt;100,"－",SUM(J98:J102))</f>
        <v>99.999999999999986</v>
      </c>
      <c r="K103" s="6">
        <f>IF(SUM(K98:K102)&gt;100,"－",SUM(K98:K102))</f>
        <v>100</v>
      </c>
      <c r="L103" s="6">
        <f>IF(SUM(L98:L102)&gt;100,"－",SUM(L98:L102))</f>
        <v>99.999999999999986</v>
      </c>
      <c r="M103" s="6">
        <f>IF(SUM(M98:M102)&gt;100,"－",SUM(M98:M102))</f>
        <v>100</v>
      </c>
    </row>
    <row r="105" spans="2:15" ht="15" customHeight="1" x14ac:dyDescent="0.15">
      <c r="F105" s="187"/>
    </row>
  </sheetData>
  <phoneticPr fontId="1"/>
  <pageMargins left="0.27559055118110237" right="0.27559055118110237" top="0.47244094488188981" bottom="0.31496062992125984" header="0.23622047244094491" footer="0.27559055118110237"/>
  <pageSetup paperSize="9" scale="62" orientation="landscape" r:id="rId1"/>
  <headerFooter alignWithMargins="0">
    <oddHeader>&amp;C【2020年度　厚生労働省　老人保健事業推進費等補助金事業】
高齢者向け住まいに関するアンケート調査&amp;R&amp;A</oddHeader>
    <oddFooter>&amp;R&amp;P/&amp;N</oddFooter>
  </headerFooter>
  <rowBreaks count="1" manualBreakCount="1">
    <brk id="53" max="33" man="1"/>
  </rowBreaks>
  <ignoredErrors>
    <ignoredError sqref="AB52 W52 R52"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258"/>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6.5546875" style="1" customWidth="1"/>
    <col min="3" max="5" width="8.44140625" style="7" customWidth="1"/>
    <col min="6" max="7" width="8.5546875" style="7" customWidth="1"/>
    <col min="8" max="19" width="8.5546875" style="1" customWidth="1"/>
    <col min="20" max="23" width="9.44140625" style="1" customWidth="1"/>
    <col min="24" max="24" width="5.5546875" style="1" customWidth="1"/>
    <col min="25" max="16384" width="9.109375" style="1"/>
  </cols>
  <sheetData>
    <row r="1" spans="1:20" ht="20.100000000000001" customHeight="1" x14ac:dyDescent="0.15">
      <c r="A1" s="73" t="s">
        <v>908</v>
      </c>
      <c r="H1" s="7"/>
    </row>
    <row r="2" spans="1:20" ht="19.2" x14ac:dyDescent="0.15">
      <c r="A2" s="73"/>
      <c r="B2" s="347"/>
      <c r="C2" s="348"/>
      <c r="D2" s="348"/>
      <c r="E2" s="348"/>
      <c r="F2" s="348"/>
      <c r="G2" s="162"/>
      <c r="H2" s="180" t="s">
        <v>512</v>
      </c>
      <c r="I2" s="180" t="s">
        <v>210</v>
      </c>
      <c r="J2" s="180" t="s">
        <v>211</v>
      </c>
      <c r="K2" s="180" t="s">
        <v>514</v>
      </c>
      <c r="L2" s="180" t="s">
        <v>213</v>
      </c>
    </row>
    <row r="3" spans="1:20" ht="15" customHeight="1" x14ac:dyDescent="0.15">
      <c r="A3" s="56"/>
      <c r="B3" s="347" t="s">
        <v>833</v>
      </c>
      <c r="C3" s="348"/>
      <c r="D3" s="348"/>
      <c r="E3" s="348"/>
      <c r="F3" s="348"/>
      <c r="G3" s="162"/>
      <c r="H3" s="345">
        <v>1303</v>
      </c>
      <c r="I3" s="345">
        <v>566</v>
      </c>
      <c r="J3" s="345">
        <v>737</v>
      </c>
      <c r="K3" s="345">
        <v>614</v>
      </c>
      <c r="L3" s="345">
        <v>559</v>
      </c>
    </row>
    <row r="4" spans="1:20" ht="15" customHeight="1" x14ac:dyDescent="0.15">
      <c r="A4" s="56"/>
      <c r="B4" s="347" t="s">
        <v>535</v>
      </c>
      <c r="C4" s="348"/>
      <c r="D4" s="348"/>
      <c r="E4" s="348"/>
      <c r="F4" s="348"/>
      <c r="G4" s="162"/>
      <c r="H4" s="346">
        <v>3708</v>
      </c>
      <c r="I4" s="346">
        <v>1999</v>
      </c>
      <c r="J4" s="346">
        <v>1709</v>
      </c>
      <c r="K4" s="346">
        <v>1408</v>
      </c>
      <c r="L4" s="346">
        <v>1237</v>
      </c>
    </row>
    <row r="5" spans="1:20" ht="15" customHeight="1" x14ac:dyDescent="0.15">
      <c r="A5" s="56"/>
      <c r="B5" s="347" t="s">
        <v>975</v>
      </c>
      <c r="C5" s="348"/>
      <c r="D5" s="348"/>
      <c r="E5" s="348"/>
      <c r="F5" s="348"/>
      <c r="G5" s="162"/>
      <c r="H5" s="349">
        <f>H4/H3</f>
        <v>2.8457405986185726</v>
      </c>
      <c r="I5" s="349">
        <f t="shared" ref="I5:L5" si="0">I4/I3</f>
        <v>3.5318021201413425</v>
      </c>
      <c r="J5" s="349">
        <f t="shared" si="0"/>
        <v>2.3188602442333788</v>
      </c>
      <c r="K5" s="349">
        <f t="shared" si="0"/>
        <v>2.2931596091205213</v>
      </c>
      <c r="L5" s="349">
        <f t="shared" si="0"/>
        <v>2.2128801431127014</v>
      </c>
    </row>
    <row r="6" spans="1:20" ht="15" customHeight="1" x14ac:dyDescent="0.15">
      <c r="A6" s="56"/>
      <c r="H6" s="7"/>
      <c r="I6" s="7"/>
    </row>
    <row r="7" spans="1:20" ht="15" customHeight="1" x14ac:dyDescent="0.15">
      <c r="A7" s="1" t="s">
        <v>1078</v>
      </c>
      <c r="B7" s="22"/>
      <c r="H7" s="7"/>
      <c r="I7" s="7"/>
      <c r="J7" s="7"/>
      <c r="K7" s="7"/>
      <c r="N7" s="7"/>
    </row>
    <row r="8" spans="1:20" ht="13.65" customHeight="1" x14ac:dyDescent="0.15">
      <c r="B8" s="64"/>
      <c r="C8" s="33"/>
      <c r="D8" s="33"/>
      <c r="E8" s="33"/>
      <c r="F8" s="33"/>
      <c r="G8" s="33"/>
      <c r="H8" s="79"/>
      <c r="I8" s="86"/>
      <c r="J8" s="83" t="s">
        <v>2</v>
      </c>
      <c r="K8" s="86"/>
      <c r="L8" s="86"/>
      <c r="M8" s="106"/>
      <c r="N8" s="86"/>
      <c r="O8" s="83" t="s">
        <v>3</v>
      </c>
      <c r="P8" s="86"/>
      <c r="Q8" s="84"/>
    </row>
    <row r="9" spans="1:20" ht="22.65" customHeight="1" x14ac:dyDescent="0.15">
      <c r="B9" s="34"/>
      <c r="C9" s="233"/>
      <c r="D9" s="233"/>
      <c r="E9" s="233"/>
      <c r="G9" s="75"/>
      <c r="H9" s="96" t="s">
        <v>512</v>
      </c>
      <c r="I9" s="96" t="s">
        <v>210</v>
      </c>
      <c r="J9" s="96" t="s">
        <v>211</v>
      </c>
      <c r="K9" s="96" t="s">
        <v>514</v>
      </c>
      <c r="L9" s="102" t="s">
        <v>213</v>
      </c>
      <c r="M9" s="105" t="s">
        <v>512</v>
      </c>
      <c r="N9" s="96" t="s">
        <v>210</v>
      </c>
      <c r="O9" s="96" t="s">
        <v>211</v>
      </c>
      <c r="P9" s="96" t="s">
        <v>514</v>
      </c>
      <c r="Q9" s="96" t="s">
        <v>213</v>
      </c>
    </row>
    <row r="10" spans="1:20" ht="12" customHeight="1" x14ac:dyDescent="0.15">
      <c r="B10" s="35"/>
      <c r="C10" s="88"/>
      <c r="D10" s="88"/>
      <c r="E10" s="88"/>
      <c r="F10" s="36"/>
      <c r="G10" s="76"/>
      <c r="H10" s="37"/>
      <c r="I10" s="37"/>
      <c r="J10" s="37"/>
      <c r="K10" s="37"/>
      <c r="L10" s="66"/>
      <c r="M10" s="213">
        <f>H$4</f>
        <v>3708</v>
      </c>
      <c r="N10" s="209">
        <f t="shared" ref="N10:Q10" si="1">I$4</f>
        <v>1999</v>
      </c>
      <c r="O10" s="209">
        <f t="shared" si="1"/>
        <v>1709</v>
      </c>
      <c r="P10" s="209">
        <f t="shared" si="1"/>
        <v>1408</v>
      </c>
      <c r="Q10" s="209">
        <f t="shared" si="1"/>
        <v>1237</v>
      </c>
    </row>
    <row r="11" spans="1:20" ht="15" customHeight="1" x14ac:dyDescent="0.15">
      <c r="B11" s="32" t="s">
        <v>976</v>
      </c>
      <c r="C11" s="233"/>
      <c r="D11" s="233"/>
      <c r="E11" s="233"/>
      <c r="H11" s="18">
        <v>649</v>
      </c>
      <c r="I11" s="18">
        <v>289</v>
      </c>
      <c r="J11" s="18">
        <v>360</v>
      </c>
      <c r="K11" s="18">
        <v>279</v>
      </c>
      <c r="L11" s="67">
        <v>250</v>
      </c>
      <c r="M11" s="109">
        <f t="shared" ref="M11:Q11" si="2">H11/M$10*100</f>
        <v>17.502696871628913</v>
      </c>
      <c r="N11" s="24">
        <f t="shared" si="2"/>
        <v>14.457228614307155</v>
      </c>
      <c r="O11" s="4">
        <f t="shared" si="2"/>
        <v>21.064950263311879</v>
      </c>
      <c r="P11" s="4">
        <f t="shared" si="2"/>
        <v>19.81534090909091</v>
      </c>
      <c r="Q11" s="4">
        <f t="shared" si="2"/>
        <v>20.210185933710591</v>
      </c>
      <c r="T11" s="187"/>
    </row>
    <row r="12" spans="1:20" ht="15" customHeight="1" x14ac:dyDescent="0.15">
      <c r="B12" s="34" t="s">
        <v>977</v>
      </c>
      <c r="C12" s="233"/>
      <c r="D12" s="233"/>
      <c r="E12" s="233"/>
      <c r="H12" s="18">
        <v>384</v>
      </c>
      <c r="I12" s="18">
        <v>191</v>
      </c>
      <c r="J12" s="18">
        <v>193</v>
      </c>
      <c r="K12" s="18">
        <v>145</v>
      </c>
      <c r="L12" s="67">
        <v>125</v>
      </c>
      <c r="M12" s="109">
        <f t="shared" ref="M12:M20" si="3">H12/M$10*100</f>
        <v>10.355987055016183</v>
      </c>
      <c r="N12" s="24">
        <f t="shared" ref="N12:N20" si="4">I12/N$10*100</f>
        <v>9.5547773886943475</v>
      </c>
      <c r="O12" s="4">
        <f t="shared" ref="O12:O20" si="5">J12/O$10*100</f>
        <v>11.293153891164422</v>
      </c>
      <c r="P12" s="4">
        <f t="shared" ref="P12:P20" si="6">K12/P$10*100</f>
        <v>10.298295454545455</v>
      </c>
      <c r="Q12" s="4">
        <f t="shared" ref="Q12:Q20" si="7">L12/Q$10*100</f>
        <v>10.105092966855295</v>
      </c>
      <c r="T12" s="187"/>
    </row>
    <row r="13" spans="1:20" ht="15" customHeight="1" x14ac:dyDescent="0.15">
      <c r="B13" s="34" t="s">
        <v>978</v>
      </c>
      <c r="C13" s="233"/>
      <c r="D13" s="233"/>
      <c r="E13" s="233"/>
      <c r="H13" s="18">
        <v>572</v>
      </c>
      <c r="I13" s="18">
        <v>299</v>
      </c>
      <c r="J13" s="18">
        <v>273</v>
      </c>
      <c r="K13" s="18">
        <v>245</v>
      </c>
      <c r="L13" s="67">
        <v>215</v>
      </c>
      <c r="M13" s="109">
        <f t="shared" si="3"/>
        <v>15.426105717367852</v>
      </c>
      <c r="N13" s="24">
        <f t="shared" si="4"/>
        <v>14.957478739369684</v>
      </c>
      <c r="O13" s="4">
        <f t="shared" si="5"/>
        <v>15.974253949678175</v>
      </c>
      <c r="P13" s="4">
        <f t="shared" si="6"/>
        <v>17.400568181818183</v>
      </c>
      <c r="Q13" s="4">
        <f t="shared" si="7"/>
        <v>17.380759902991109</v>
      </c>
      <c r="T13" s="187"/>
    </row>
    <row r="14" spans="1:20" ht="15" customHeight="1" x14ac:dyDescent="0.15">
      <c r="B14" s="34" t="s">
        <v>979</v>
      </c>
      <c r="C14" s="233"/>
      <c r="D14" s="233"/>
      <c r="E14" s="233"/>
      <c r="H14" s="18">
        <v>401</v>
      </c>
      <c r="I14" s="18">
        <v>220</v>
      </c>
      <c r="J14" s="18">
        <v>181</v>
      </c>
      <c r="K14" s="18">
        <v>203</v>
      </c>
      <c r="L14" s="67">
        <v>172</v>
      </c>
      <c r="M14" s="109">
        <f t="shared" si="3"/>
        <v>10.81445523193096</v>
      </c>
      <c r="N14" s="24">
        <f t="shared" si="4"/>
        <v>11.005502751375689</v>
      </c>
      <c r="O14" s="4">
        <f t="shared" si="5"/>
        <v>10.590988882387361</v>
      </c>
      <c r="P14" s="4">
        <f t="shared" si="6"/>
        <v>14.417613636363635</v>
      </c>
      <c r="Q14" s="4">
        <f t="shared" si="7"/>
        <v>13.904607922392886</v>
      </c>
      <c r="T14" s="187"/>
    </row>
    <row r="15" spans="1:20" ht="15" customHeight="1" x14ac:dyDescent="0.15">
      <c r="B15" s="34" t="s">
        <v>980</v>
      </c>
      <c r="C15" s="233"/>
      <c r="D15" s="233"/>
      <c r="E15" s="233"/>
      <c r="H15" s="18">
        <v>313</v>
      </c>
      <c r="I15" s="18">
        <v>166</v>
      </c>
      <c r="J15" s="18">
        <v>147</v>
      </c>
      <c r="K15" s="18">
        <v>121</v>
      </c>
      <c r="L15" s="67">
        <v>103</v>
      </c>
      <c r="M15" s="109">
        <f t="shared" si="3"/>
        <v>8.4412081984897522</v>
      </c>
      <c r="N15" s="24">
        <f t="shared" si="4"/>
        <v>8.3041520760380205</v>
      </c>
      <c r="O15" s="4">
        <f t="shared" si="5"/>
        <v>8.601521357519017</v>
      </c>
      <c r="P15" s="4">
        <f t="shared" si="6"/>
        <v>8.59375</v>
      </c>
      <c r="Q15" s="4">
        <f t="shared" si="7"/>
        <v>8.3265966046887634</v>
      </c>
      <c r="T15" s="187"/>
    </row>
    <row r="16" spans="1:20" ht="15" customHeight="1" x14ac:dyDescent="0.15">
      <c r="B16" s="34" t="s">
        <v>981</v>
      </c>
      <c r="C16" s="233"/>
      <c r="D16" s="233"/>
      <c r="E16" s="233"/>
      <c r="H16" s="18">
        <v>252</v>
      </c>
      <c r="I16" s="18">
        <v>140</v>
      </c>
      <c r="J16" s="18">
        <v>112</v>
      </c>
      <c r="K16" s="18">
        <v>129</v>
      </c>
      <c r="L16" s="67">
        <v>116</v>
      </c>
      <c r="M16" s="109">
        <f t="shared" si="3"/>
        <v>6.7961165048543686</v>
      </c>
      <c r="N16" s="24">
        <f t="shared" si="4"/>
        <v>7.0035017508754374</v>
      </c>
      <c r="O16" s="4">
        <f t="shared" si="5"/>
        <v>6.5535400819192517</v>
      </c>
      <c r="P16" s="4">
        <f t="shared" si="6"/>
        <v>9.1619318181818183</v>
      </c>
      <c r="Q16" s="4">
        <f t="shared" si="7"/>
        <v>9.3775262732417133</v>
      </c>
      <c r="T16" s="187"/>
    </row>
    <row r="17" spans="1:20" ht="15" customHeight="1" x14ac:dyDescent="0.15">
      <c r="B17" s="34" t="s">
        <v>982</v>
      </c>
      <c r="C17" s="233"/>
      <c r="D17" s="233"/>
      <c r="E17" s="233"/>
      <c r="H17" s="18">
        <v>339</v>
      </c>
      <c r="I17" s="18">
        <v>194</v>
      </c>
      <c r="J17" s="18">
        <v>145</v>
      </c>
      <c r="K17" s="18">
        <v>134</v>
      </c>
      <c r="L17" s="67">
        <v>111</v>
      </c>
      <c r="M17" s="109">
        <f t="shared" si="3"/>
        <v>9.142394822006473</v>
      </c>
      <c r="N17" s="24">
        <f t="shared" si="4"/>
        <v>9.7048524262131064</v>
      </c>
      <c r="O17" s="4">
        <f t="shared" si="5"/>
        <v>8.4844938560561722</v>
      </c>
      <c r="P17" s="4">
        <f t="shared" si="6"/>
        <v>9.517045454545455</v>
      </c>
      <c r="Q17" s="4">
        <f t="shared" si="7"/>
        <v>8.9733225545675026</v>
      </c>
      <c r="T17" s="187"/>
    </row>
    <row r="18" spans="1:20" ht="15" customHeight="1" x14ac:dyDescent="0.15">
      <c r="B18" s="34" t="s">
        <v>983</v>
      </c>
      <c r="C18" s="233"/>
      <c r="D18" s="233"/>
      <c r="E18" s="233"/>
      <c r="H18" s="18">
        <v>290</v>
      </c>
      <c r="I18" s="18">
        <v>199</v>
      </c>
      <c r="J18" s="18">
        <v>91</v>
      </c>
      <c r="K18" s="18">
        <v>47</v>
      </c>
      <c r="L18" s="67">
        <v>44</v>
      </c>
      <c r="M18" s="109">
        <f t="shared" si="3"/>
        <v>7.8209277238403461</v>
      </c>
      <c r="N18" s="24">
        <f t="shared" si="4"/>
        <v>9.9549774887443725</v>
      </c>
      <c r="O18" s="4">
        <f t="shared" si="5"/>
        <v>5.324751316559392</v>
      </c>
      <c r="P18" s="4">
        <f t="shared" si="6"/>
        <v>3.3380681818181817</v>
      </c>
      <c r="Q18" s="4">
        <f t="shared" si="7"/>
        <v>3.5569927243330643</v>
      </c>
      <c r="T18" s="187"/>
    </row>
    <row r="19" spans="1:20" ht="15" customHeight="1" x14ac:dyDescent="0.15">
      <c r="B19" s="34" t="s">
        <v>984</v>
      </c>
      <c r="C19" s="233"/>
      <c r="D19" s="233"/>
      <c r="E19" s="233"/>
      <c r="H19" s="18">
        <v>156</v>
      </c>
      <c r="I19" s="18">
        <v>127</v>
      </c>
      <c r="J19" s="18">
        <v>29</v>
      </c>
      <c r="K19" s="18">
        <v>3</v>
      </c>
      <c r="L19" s="67">
        <v>2</v>
      </c>
      <c r="M19" s="109">
        <f t="shared" si="3"/>
        <v>4.2071197411003238</v>
      </c>
      <c r="N19" s="24">
        <f t="shared" si="4"/>
        <v>6.3531765882941471</v>
      </c>
      <c r="O19" s="4">
        <f t="shared" si="5"/>
        <v>1.6968987712112347</v>
      </c>
      <c r="P19" s="4">
        <f t="shared" si="6"/>
        <v>0.2130681818181818</v>
      </c>
      <c r="Q19" s="4">
        <f t="shared" si="7"/>
        <v>0.16168148746968472</v>
      </c>
      <c r="T19" s="187"/>
    </row>
    <row r="20" spans="1:20" ht="15" customHeight="1" x14ac:dyDescent="0.15">
      <c r="B20" s="34" t="s">
        <v>985</v>
      </c>
      <c r="C20" s="233"/>
      <c r="D20" s="233"/>
      <c r="E20" s="233"/>
      <c r="F20" s="36"/>
      <c r="G20" s="36"/>
      <c r="H20" s="19">
        <v>352</v>
      </c>
      <c r="I20" s="19">
        <v>174</v>
      </c>
      <c r="J20" s="19">
        <v>178</v>
      </c>
      <c r="K20" s="19">
        <v>102</v>
      </c>
      <c r="L20" s="72">
        <v>99</v>
      </c>
      <c r="M20" s="113">
        <f t="shared" si="3"/>
        <v>9.4929881337648325</v>
      </c>
      <c r="N20" s="26">
        <f t="shared" si="4"/>
        <v>8.7043521760880438</v>
      </c>
      <c r="O20" s="5">
        <f t="shared" si="5"/>
        <v>10.415447630193094</v>
      </c>
      <c r="P20" s="5">
        <f t="shared" si="6"/>
        <v>7.2443181818181825</v>
      </c>
      <c r="Q20" s="5">
        <f t="shared" si="7"/>
        <v>8.0032336297493938</v>
      </c>
      <c r="T20" s="187"/>
    </row>
    <row r="21" spans="1:20" ht="15" customHeight="1" x14ac:dyDescent="0.15">
      <c r="B21" s="38" t="s">
        <v>1</v>
      </c>
      <c r="C21" s="78"/>
      <c r="D21" s="78"/>
      <c r="E21" s="78"/>
      <c r="F21" s="28"/>
      <c r="G21" s="29"/>
      <c r="H21" s="39">
        <f t="shared" ref="H21:Q21" si="8">SUM(H11:H20)</f>
        <v>3708</v>
      </c>
      <c r="I21" s="39">
        <f t="shared" si="8"/>
        <v>1999</v>
      </c>
      <c r="J21" s="39">
        <f t="shared" si="8"/>
        <v>1709</v>
      </c>
      <c r="K21" s="39">
        <f t="shared" si="8"/>
        <v>1408</v>
      </c>
      <c r="L21" s="68">
        <f t="shared" si="8"/>
        <v>1237</v>
      </c>
      <c r="M21" s="110">
        <f t="shared" si="8"/>
        <v>100.00000000000003</v>
      </c>
      <c r="N21" s="25">
        <f t="shared" si="8"/>
        <v>100</v>
      </c>
      <c r="O21" s="6">
        <f t="shared" si="8"/>
        <v>100.00000000000001</v>
      </c>
      <c r="P21" s="6">
        <f t="shared" si="8"/>
        <v>100.00000000000001</v>
      </c>
      <c r="Q21" s="6">
        <f t="shared" si="8"/>
        <v>100</v>
      </c>
    </row>
    <row r="22" spans="1:20" ht="15" customHeight="1" x14ac:dyDescent="0.15">
      <c r="B22" s="165" t="s">
        <v>986</v>
      </c>
      <c r="C22" s="78"/>
      <c r="D22" s="78"/>
      <c r="E22" s="78"/>
      <c r="F22" s="28"/>
      <c r="G22" s="29"/>
      <c r="H22" s="40">
        <v>39.983313468414778</v>
      </c>
      <c r="I22" s="40">
        <v>46.744109589041095</v>
      </c>
      <c r="J22" s="40">
        <v>31.924232527759635</v>
      </c>
      <c r="K22" s="40">
        <v>30.153139356814702</v>
      </c>
      <c r="L22" s="40">
        <v>29.951669595782075</v>
      </c>
    </row>
    <row r="23" spans="1:20" ht="15" customHeight="1" x14ac:dyDescent="0.15">
      <c r="B23" s="62"/>
      <c r="C23" s="62"/>
      <c r="D23" s="62"/>
      <c r="E23" s="62"/>
      <c r="F23" s="45"/>
      <c r="G23" s="45"/>
      <c r="H23" s="111"/>
      <c r="I23" s="111"/>
      <c r="J23" s="111"/>
      <c r="K23" s="111"/>
      <c r="L23" s="111"/>
    </row>
    <row r="24" spans="1:20" ht="15" customHeight="1" x14ac:dyDescent="0.15">
      <c r="A24" s="1" t="s">
        <v>909</v>
      </c>
      <c r="B24" s="22"/>
      <c r="H24" s="7"/>
      <c r="I24" s="7"/>
      <c r="J24" s="7"/>
      <c r="K24" s="7"/>
      <c r="N24" s="7"/>
    </row>
    <row r="25" spans="1:20" ht="13.65" customHeight="1" x14ac:dyDescent="0.15">
      <c r="B25" s="64"/>
      <c r="C25" s="33"/>
      <c r="D25" s="33"/>
      <c r="E25" s="33"/>
      <c r="F25" s="33"/>
      <c r="G25" s="33"/>
      <c r="H25" s="79"/>
      <c r="I25" s="86"/>
      <c r="J25" s="83" t="s">
        <v>2</v>
      </c>
      <c r="K25" s="86"/>
      <c r="L25" s="86"/>
      <c r="M25" s="106"/>
      <c r="N25" s="86"/>
      <c r="O25" s="83" t="s">
        <v>3</v>
      </c>
      <c r="P25" s="86"/>
      <c r="Q25" s="84"/>
    </row>
    <row r="26" spans="1:20" ht="22.65" customHeight="1" x14ac:dyDescent="0.15">
      <c r="B26" s="34"/>
      <c r="C26" s="233"/>
      <c r="D26" s="233"/>
      <c r="E26" s="233"/>
      <c r="G26" s="75"/>
      <c r="H26" s="96" t="s">
        <v>512</v>
      </c>
      <c r="I26" s="96" t="s">
        <v>210</v>
      </c>
      <c r="J26" s="96" t="s">
        <v>211</v>
      </c>
      <c r="K26" s="96" t="s">
        <v>514</v>
      </c>
      <c r="L26" s="102" t="s">
        <v>213</v>
      </c>
      <c r="M26" s="105" t="s">
        <v>512</v>
      </c>
      <c r="N26" s="96" t="s">
        <v>210</v>
      </c>
      <c r="O26" s="96" t="s">
        <v>211</v>
      </c>
      <c r="P26" s="96" t="s">
        <v>514</v>
      </c>
      <c r="Q26" s="96" t="s">
        <v>213</v>
      </c>
    </row>
    <row r="27" spans="1:20" ht="12" customHeight="1" x14ac:dyDescent="0.15">
      <c r="B27" s="35"/>
      <c r="C27" s="88"/>
      <c r="D27" s="88"/>
      <c r="E27" s="88"/>
      <c r="F27" s="36"/>
      <c r="G27" s="76"/>
      <c r="H27" s="37"/>
      <c r="I27" s="37"/>
      <c r="J27" s="37"/>
      <c r="K27" s="37"/>
      <c r="L27" s="66"/>
      <c r="M27" s="213">
        <f>H$4</f>
        <v>3708</v>
      </c>
      <c r="N27" s="209">
        <f t="shared" ref="N27" si="9">I$4</f>
        <v>1999</v>
      </c>
      <c r="O27" s="209">
        <f t="shared" ref="O27" si="10">J$4</f>
        <v>1709</v>
      </c>
      <c r="P27" s="209">
        <f t="shared" ref="P27" si="11">K$4</f>
        <v>1408</v>
      </c>
      <c r="Q27" s="209">
        <f t="shared" ref="Q27" si="12">L$4</f>
        <v>1237</v>
      </c>
    </row>
    <row r="28" spans="1:20" ht="15" customHeight="1" x14ac:dyDescent="0.15">
      <c r="B28" s="32" t="s">
        <v>1011</v>
      </c>
      <c r="C28" s="233"/>
      <c r="D28" s="233"/>
      <c r="E28" s="233"/>
      <c r="H28" s="18">
        <v>36</v>
      </c>
      <c r="I28" s="18">
        <v>8</v>
      </c>
      <c r="J28" s="18">
        <v>28</v>
      </c>
      <c r="K28" s="18">
        <v>21</v>
      </c>
      <c r="L28" s="67">
        <v>20</v>
      </c>
      <c r="M28" s="109">
        <f t="shared" ref="M28:Q28" si="13">H28/M$27*100</f>
        <v>0.97087378640776689</v>
      </c>
      <c r="N28" s="24">
        <f t="shared" si="13"/>
        <v>0.40020010005002499</v>
      </c>
      <c r="O28" s="4">
        <f t="shared" si="13"/>
        <v>1.6383850204798129</v>
      </c>
      <c r="P28" s="4">
        <f t="shared" si="13"/>
        <v>1.4914772727272727</v>
      </c>
      <c r="Q28" s="4">
        <f t="shared" si="13"/>
        <v>1.6168148746968474</v>
      </c>
      <c r="T28" s="187"/>
    </row>
    <row r="29" spans="1:20" ht="15" customHeight="1" x14ac:dyDescent="0.15">
      <c r="B29" s="34" t="s">
        <v>1010</v>
      </c>
      <c r="C29" s="233"/>
      <c r="D29" s="233"/>
      <c r="E29" s="233"/>
      <c r="H29" s="18">
        <v>50</v>
      </c>
      <c r="I29" s="18">
        <v>9</v>
      </c>
      <c r="J29" s="18">
        <v>41</v>
      </c>
      <c r="K29" s="18">
        <v>23</v>
      </c>
      <c r="L29" s="67">
        <v>22</v>
      </c>
      <c r="M29" s="109">
        <f t="shared" ref="M29:M37" si="14">H29/M$27*100</f>
        <v>1.348435814455232</v>
      </c>
      <c r="N29" s="24">
        <f t="shared" ref="N29:N37" si="15">I29/N$27*100</f>
        <v>0.45022511255627812</v>
      </c>
      <c r="O29" s="4">
        <f t="shared" ref="O29:O37" si="16">J29/O$27*100</f>
        <v>2.399063779988297</v>
      </c>
      <c r="P29" s="4">
        <f t="shared" ref="P29:P37" si="17">K29/P$27*100</f>
        <v>1.6335227272727273</v>
      </c>
      <c r="Q29" s="4">
        <f t="shared" ref="Q29:Q37" si="18">L29/Q$27*100</f>
        <v>1.7784963621665322</v>
      </c>
      <c r="T29" s="187"/>
    </row>
    <row r="30" spans="1:20" ht="15" customHeight="1" x14ac:dyDescent="0.15">
      <c r="B30" s="34" t="s">
        <v>987</v>
      </c>
      <c r="C30" s="233"/>
      <c r="D30" s="233"/>
      <c r="E30" s="233"/>
      <c r="H30" s="18">
        <v>103</v>
      </c>
      <c r="I30" s="18">
        <v>31</v>
      </c>
      <c r="J30" s="18">
        <v>72</v>
      </c>
      <c r="K30" s="18">
        <v>38</v>
      </c>
      <c r="L30" s="67">
        <v>37</v>
      </c>
      <c r="M30" s="109">
        <f t="shared" si="14"/>
        <v>2.7777777777777777</v>
      </c>
      <c r="N30" s="24">
        <f t="shared" si="15"/>
        <v>1.5507753876938468</v>
      </c>
      <c r="O30" s="4">
        <f t="shared" si="16"/>
        <v>4.2129900526623754</v>
      </c>
      <c r="P30" s="4">
        <f t="shared" si="17"/>
        <v>2.6988636363636362</v>
      </c>
      <c r="Q30" s="4">
        <f t="shared" si="18"/>
        <v>2.9911075181891675</v>
      </c>
      <c r="T30" s="187"/>
    </row>
    <row r="31" spans="1:20" ht="15" customHeight="1" x14ac:dyDescent="0.15">
      <c r="B31" s="34" t="s">
        <v>988</v>
      </c>
      <c r="C31" s="233"/>
      <c r="D31" s="233"/>
      <c r="E31" s="233"/>
      <c r="H31" s="18">
        <v>208</v>
      </c>
      <c r="I31" s="18">
        <v>81</v>
      </c>
      <c r="J31" s="18">
        <v>127</v>
      </c>
      <c r="K31" s="18">
        <v>94</v>
      </c>
      <c r="L31" s="67">
        <v>86</v>
      </c>
      <c r="M31" s="109">
        <f t="shared" si="14"/>
        <v>5.6094929881337654</v>
      </c>
      <c r="N31" s="24">
        <f t="shared" si="15"/>
        <v>4.0520260130065031</v>
      </c>
      <c r="O31" s="4">
        <f t="shared" si="16"/>
        <v>7.4312463428905797</v>
      </c>
      <c r="P31" s="4">
        <f t="shared" si="17"/>
        <v>6.6761363636363633</v>
      </c>
      <c r="Q31" s="4">
        <f t="shared" si="18"/>
        <v>6.952303961196443</v>
      </c>
      <c r="T31" s="187"/>
    </row>
    <row r="32" spans="1:20" ht="15" customHeight="1" x14ac:dyDescent="0.15">
      <c r="B32" s="34" t="s">
        <v>989</v>
      </c>
      <c r="C32" s="233"/>
      <c r="D32" s="233"/>
      <c r="E32" s="233"/>
      <c r="H32" s="18">
        <v>401</v>
      </c>
      <c r="I32" s="18">
        <v>171</v>
      </c>
      <c r="J32" s="18">
        <v>230</v>
      </c>
      <c r="K32" s="18">
        <v>184</v>
      </c>
      <c r="L32" s="67">
        <v>172</v>
      </c>
      <c r="M32" s="109">
        <f t="shared" si="14"/>
        <v>10.81445523193096</v>
      </c>
      <c r="N32" s="24">
        <f t="shared" si="15"/>
        <v>8.5542771385692848</v>
      </c>
      <c r="O32" s="4">
        <f t="shared" si="16"/>
        <v>13.458162668227033</v>
      </c>
      <c r="P32" s="4">
        <f t="shared" si="17"/>
        <v>13.068181818181818</v>
      </c>
      <c r="Q32" s="4">
        <f t="shared" si="18"/>
        <v>13.904607922392886</v>
      </c>
      <c r="T32" s="187"/>
    </row>
    <row r="33" spans="1:20" ht="15" customHeight="1" x14ac:dyDescent="0.15">
      <c r="B33" s="34" t="s">
        <v>990</v>
      </c>
      <c r="C33" s="233"/>
      <c r="D33" s="233"/>
      <c r="E33" s="233"/>
      <c r="H33" s="18">
        <v>867</v>
      </c>
      <c r="I33" s="18">
        <v>447</v>
      </c>
      <c r="J33" s="18">
        <v>420</v>
      </c>
      <c r="K33" s="18">
        <v>353</v>
      </c>
      <c r="L33" s="67">
        <v>304</v>
      </c>
      <c r="M33" s="109">
        <f t="shared" si="14"/>
        <v>23.381877022653722</v>
      </c>
      <c r="N33" s="24">
        <f t="shared" si="15"/>
        <v>22.361180590295149</v>
      </c>
      <c r="O33" s="4">
        <f t="shared" si="16"/>
        <v>24.575775307197194</v>
      </c>
      <c r="P33" s="4">
        <f t="shared" si="17"/>
        <v>25.07102272727273</v>
      </c>
      <c r="Q33" s="4">
        <f t="shared" si="18"/>
        <v>24.575586095392076</v>
      </c>
      <c r="T33" s="187"/>
    </row>
    <row r="34" spans="1:20" ht="15" customHeight="1" x14ac:dyDescent="0.15">
      <c r="B34" s="34" t="s">
        <v>1075</v>
      </c>
      <c r="C34" s="233"/>
      <c r="D34" s="233"/>
      <c r="E34" s="233"/>
      <c r="H34" s="18">
        <v>1090</v>
      </c>
      <c r="I34" s="18">
        <v>660</v>
      </c>
      <c r="J34" s="18">
        <v>430</v>
      </c>
      <c r="K34" s="18">
        <v>406</v>
      </c>
      <c r="L34" s="67">
        <v>345</v>
      </c>
      <c r="M34" s="109">
        <f t="shared" si="14"/>
        <v>29.395900755124053</v>
      </c>
      <c r="N34" s="24">
        <f t="shared" si="15"/>
        <v>33.016508254127061</v>
      </c>
      <c r="O34" s="4">
        <f t="shared" si="16"/>
        <v>25.160912814511409</v>
      </c>
      <c r="P34" s="4">
        <f t="shared" si="17"/>
        <v>28.83522727272727</v>
      </c>
      <c r="Q34" s="4">
        <f t="shared" si="18"/>
        <v>27.890056588520611</v>
      </c>
      <c r="T34" s="187"/>
    </row>
    <row r="35" spans="1:20" ht="15" customHeight="1" x14ac:dyDescent="0.15">
      <c r="B35" s="34" t="s">
        <v>1080</v>
      </c>
      <c r="C35" s="233"/>
      <c r="D35" s="233"/>
      <c r="E35" s="233"/>
      <c r="H35" s="18">
        <v>632</v>
      </c>
      <c r="I35" s="18">
        <v>419</v>
      </c>
      <c r="J35" s="18">
        <v>213</v>
      </c>
      <c r="K35" s="18">
        <v>179</v>
      </c>
      <c r="L35" s="67">
        <v>158</v>
      </c>
      <c r="M35" s="109">
        <f t="shared" si="14"/>
        <v>17.044228694714132</v>
      </c>
      <c r="N35" s="24">
        <f t="shared" si="15"/>
        <v>20.960480240120059</v>
      </c>
      <c r="O35" s="4">
        <f t="shared" si="16"/>
        <v>12.463428905792862</v>
      </c>
      <c r="P35" s="4">
        <f t="shared" si="17"/>
        <v>12.713068181818182</v>
      </c>
      <c r="Q35" s="4">
        <f t="shared" si="18"/>
        <v>12.772837510105091</v>
      </c>
      <c r="T35" s="187"/>
    </row>
    <row r="36" spans="1:20" ht="15" customHeight="1" x14ac:dyDescent="0.15">
      <c r="B36" s="34" t="s">
        <v>992</v>
      </c>
      <c r="C36" s="233"/>
      <c r="D36" s="233"/>
      <c r="E36" s="233"/>
      <c r="H36" s="18">
        <v>177</v>
      </c>
      <c r="I36" s="18">
        <v>120</v>
      </c>
      <c r="J36" s="18">
        <v>57</v>
      </c>
      <c r="K36" s="18">
        <v>45</v>
      </c>
      <c r="L36" s="67">
        <v>36</v>
      </c>
      <c r="M36" s="109">
        <f t="shared" si="14"/>
        <v>4.7734627831715208</v>
      </c>
      <c r="N36" s="24">
        <f t="shared" si="15"/>
        <v>6.0030015007503756</v>
      </c>
      <c r="O36" s="4">
        <f t="shared" si="16"/>
        <v>3.3352837916910474</v>
      </c>
      <c r="P36" s="4">
        <f t="shared" si="17"/>
        <v>3.1960227272727271</v>
      </c>
      <c r="Q36" s="4">
        <f t="shared" si="18"/>
        <v>2.9102667744543247</v>
      </c>
      <c r="T36" s="187"/>
    </row>
    <row r="37" spans="1:20" ht="15" customHeight="1" x14ac:dyDescent="0.15">
      <c r="B37" s="34" t="s">
        <v>0</v>
      </c>
      <c r="C37" s="233"/>
      <c r="D37" s="233"/>
      <c r="E37" s="233"/>
      <c r="F37" s="36"/>
      <c r="G37" s="36"/>
      <c r="H37" s="19">
        <v>144</v>
      </c>
      <c r="I37" s="19">
        <v>53</v>
      </c>
      <c r="J37" s="19">
        <v>91</v>
      </c>
      <c r="K37" s="19">
        <v>65</v>
      </c>
      <c r="L37" s="72">
        <v>57</v>
      </c>
      <c r="M37" s="113">
        <f t="shared" si="14"/>
        <v>3.8834951456310676</v>
      </c>
      <c r="N37" s="26">
        <f t="shared" si="15"/>
        <v>2.6513256628314155</v>
      </c>
      <c r="O37" s="5">
        <f t="shared" si="16"/>
        <v>5.324751316559392</v>
      </c>
      <c r="P37" s="5">
        <f t="shared" si="17"/>
        <v>4.6164772727272725</v>
      </c>
      <c r="Q37" s="5">
        <f t="shared" si="18"/>
        <v>4.6079223928860147</v>
      </c>
      <c r="T37" s="187"/>
    </row>
    <row r="38" spans="1:20" ht="15" customHeight="1" x14ac:dyDescent="0.15">
      <c r="B38" s="38" t="s">
        <v>1</v>
      </c>
      <c r="C38" s="78"/>
      <c r="D38" s="78"/>
      <c r="E38" s="78"/>
      <c r="F38" s="28"/>
      <c r="G38" s="29"/>
      <c r="H38" s="39">
        <f t="shared" ref="H38:Q38" si="19">SUM(H28:H37)</f>
        <v>3708</v>
      </c>
      <c r="I38" s="39">
        <f t="shared" si="19"/>
        <v>1999</v>
      </c>
      <c r="J38" s="39">
        <f t="shared" si="19"/>
        <v>1709</v>
      </c>
      <c r="K38" s="39">
        <f t="shared" si="19"/>
        <v>1408</v>
      </c>
      <c r="L38" s="68">
        <f t="shared" si="19"/>
        <v>1237</v>
      </c>
      <c r="M38" s="110">
        <f t="shared" si="19"/>
        <v>100.00000000000001</v>
      </c>
      <c r="N38" s="25">
        <f t="shared" si="19"/>
        <v>99.999999999999986</v>
      </c>
      <c r="O38" s="6">
        <f t="shared" si="19"/>
        <v>99.999999999999986</v>
      </c>
      <c r="P38" s="6">
        <f t="shared" si="19"/>
        <v>100</v>
      </c>
      <c r="Q38" s="6">
        <f t="shared" si="19"/>
        <v>100</v>
      </c>
    </row>
    <row r="39" spans="1:20" ht="15" customHeight="1" x14ac:dyDescent="0.15">
      <c r="B39" s="38" t="s">
        <v>775</v>
      </c>
      <c r="C39" s="78"/>
      <c r="D39" s="78"/>
      <c r="E39" s="78"/>
      <c r="F39" s="28"/>
      <c r="G39" s="29"/>
      <c r="H39" s="40">
        <v>88.920594837261504</v>
      </c>
      <c r="I39" s="40">
        <v>90.491264131551901</v>
      </c>
      <c r="J39" s="40">
        <v>87.031520395550061</v>
      </c>
      <c r="K39" s="40">
        <v>87.876396128071477</v>
      </c>
      <c r="L39" s="40">
        <v>87.585593220338978</v>
      </c>
    </row>
    <row r="40" spans="1:20" ht="15" customHeight="1" x14ac:dyDescent="0.15">
      <c r="B40" s="62"/>
      <c r="C40" s="62"/>
      <c r="D40" s="62"/>
      <c r="E40" s="62"/>
      <c r="F40" s="45"/>
      <c r="G40" s="45"/>
      <c r="H40" s="111"/>
      <c r="I40" s="111"/>
      <c r="J40" s="111"/>
      <c r="K40" s="111"/>
      <c r="L40" s="111"/>
    </row>
    <row r="41" spans="1:20" ht="15" customHeight="1" x14ac:dyDescent="0.15">
      <c r="A41" s="1" t="s">
        <v>910</v>
      </c>
      <c r="B41" s="22"/>
      <c r="C41" s="22"/>
      <c r="D41" s="22"/>
      <c r="E41" s="22"/>
      <c r="H41" s="7"/>
      <c r="I41" s="7"/>
      <c r="J41" s="7"/>
      <c r="K41" s="7"/>
      <c r="N41" s="7"/>
    </row>
    <row r="42" spans="1:20" ht="13.65" customHeight="1" x14ac:dyDescent="0.15">
      <c r="B42" s="64"/>
      <c r="C42" s="33"/>
      <c r="D42" s="33"/>
      <c r="E42" s="33"/>
      <c r="F42" s="33"/>
      <c r="G42" s="33"/>
      <c r="H42" s="79"/>
      <c r="I42" s="86"/>
      <c r="J42" s="83" t="s">
        <v>2</v>
      </c>
      <c r="K42" s="86"/>
      <c r="L42" s="86"/>
      <c r="M42" s="106"/>
      <c r="N42" s="86"/>
      <c r="O42" s="83" t="s">
        <v>3</v>
      </c>
      <c r="P42" s="86"/>
      <c r="Q42" s="84"/>
    </row>
    <row r="43" spans="1:20" ht="22.65" customHeight="1" x14ac:dyDescent="0.15">
      <c r="B43" s="34"/>
      <c r="C43" s="233"/>
      <c r="D43" s="233"/>
      <c r="E43" s="233"/>
      <c r="G43" s="75"/>
      <c r="H43" s="96" t="s">
        <v>512</v>
      </c>
      <c r="I43" s="96" t="s">
        <v>210</v>
      </c>
      <c r="J43" s="96" t="s">
        <v>211</v>
      </c>
      <c r="K43" s="96" t="s">
        <v>514</v>
      </c>
      <c r="L43" s="102" t="s">
        <v>213</v>
      </c>
      <c r="M43" s="105" t="s">
        <v>512</v>
      </c>
      <c r="N43" s="96" t="s">
        <v>210</v>
      </c>
      <c r="O43" s="96" t="s">
        <v>211</v>
      </c>
      <c r="P43" s="96" t="s">
        <v>514</v>
      </c>
      <c r="Q43" s="96" t="s">
        <v>213</v>
      </c>
    </row>
    <row r="44" spans="1:20" ht="12" customHeight="1" x14ac:dyDescent="0.15">
      <c r="B44" s="35"/>
      <c r="C44" s="88"/>
      <c r="D44" s="88"/>
      <c r="E44" s="88"/>
      <c r="F44" s="36"/>
      <c r="G44" s="76"/>
      <c r="H44" s="37"/>
      <c r="I44" s="37"/>
      <c r="J44" s="37"/>
      <c r="K44" s="37"/>
      <c r="L44" s="66"/>
      <c r="M44" s="213">
        <f>H$4</f>
        <v>3708</v>
      </c>
      <c r="N44" s="209">
        <f t="shared" ref="N44" si="20">I$4</f>
        <v>1999</v>
      </c>
      <c r="O44" s="209">
        <f t="shared" ref="O44" si="21">J$4</f>
        <v>1709</v>
      </c>
      <c r="P44" s="209">
        <f t="shared" ref="P44" si="22">K$4</f>
        <v>1408</v>
      </c>
      <c r="Q44" s="209">
        <f t="shared" ref="Q44" si="23">L$4</f>
        <v>1237</v>
      </c>
    </row>
    <row r="45" spans="1:20" ht="15" customHeight="1" x14ac:dyDescent="0.15">
      <c r="B45" s="34" t="s">
        <v>777</v>
      </c>
      <c r="C45" s="233"/>
      <c r="D45" s="233"/>
      <c r="E45" s="233"/>
      <c r="H45" s="18">
        <v>50</v>
      </c>
      <c r="I45" s="18">
        <v>23</v>
      </c>
      <c r="J45" s="18">
        <v>27</v>
      </c>
      <c r="K45" s="18">
        <v>39</v>
      </c>
      <c r="L45" s="67">
        <v>38</v>
      </c>
      <c r="M45" s="109">
        <f t="shared" ref="M45:Q54" si="24">H45/M$44*100</f>
        <v>1.348435814455232</v>
      </c>
      <c r="N45" s="24">
        <f t="shared" si="24"/>
        <v>1.150575287643822</v>
      </c>
      <c r="O45" s="4">
        <f t="shared" si="24"/>
        <v>1.579871269748391</v>
      </c>
      <c r="P45" s="4">
        <f t="shared" si="24"/>
        <v>2.7698863636363638</v>
      </c>
      <c r="Q45" s="4">
        <f t="shared" si="24"/>
        <v>3.0719482619240095</v>
      </c>
      <c r="T45" s="187"/>
    </row>
    <row r="46" spans="1:20" ht="15" customHeight="1" x14ac:dyDescent="0.15">
      <c r="B46" s="34" t="s">
        <v>61</v>
      </c>
      <c r="C46" s="233"/>
      <c r="D46" s="233"/>
      <c r="E46" s="233"/>
      <c r="H46" s="18">
        <v>107</v>
      </c>
      <c r="I46" s="18">
        <v>68</v>
      </c>
      <c r="J46" s="18">
        <v>39</v>
      </c>
      <c r="K46" s="18">
        <v>55</v>
      </c>
      <c r="L46" s="67">
        <v>44</v>
      </c>
      <c r="M46" s="109">
        <f t="shared" si="24"/>
        <v>2.885652642934196</v>
      </c>
      <c r="N46" s="24">
        <f t="shared" si="24"/>
        <v>3.4017008504252129</v>
      </c>
      <c r="O46" s="4">
        <f t="shared" si="24"/>
        <v>2.2820362785254535</v>
      </c>
      <c r="P46" s="4">
        <f t="shared" si="24"/>
        <v>3.90625</v>
      </c>
      <c r="Q46" s="4">
        <f t="shared" si="24"/>
        <v>3.5569927243330643</v>
      </c>
      <c r="T46" s="187"/>
    </row>
    <row r="47" spans="1:20" ht="15" customHeight="1" x14ac:dyDescent="0.15">
      <c r="B47" s="34" t="s">
        <v>62</v>
      </c>
      <c r="C47" s="233"/>
      <c r="D47" s="233"/>
      <c r="E47" s="233"/>
      <c r="H47" s="18">
        <v>173</v>
      </c>
      <c r="I47" s="18">
        <v>94</v>
      </c>
      <c r="J47" s="18">
        <v>79</v>
      </c>
      <c r="K47" s="18">
        <v>65</v>
      </c>
      <c r="L47" s="67">
        <v>57</v>
      </c>
      <c r="M47" s="109">
        <f t="shared" si="24"/>
        <v>4.6655879180151025</v>
      </c>
      <c r="N47" s="24">
        <f t="shared" si="24"/>
        <v>4.7023511755877943</v>
      </c>
      <c r="O47" s="4">
        <f t="shared" si="24"/>
        <v>4.6225863077823286</v>
      </c>
      <c r="P47" s="4">
        <f t="shared" si="24"/>
        <v>4.6164772727272725</v>
      </c>
      <c r="Q47" s="4">
        <f t="shared" si="24"/>
        <v>4.6079223928860147</v>
      </c>
      <c r="T47" s="187"/>
    </row>
    <row r="48" spans="1:20" ht="15" customHeight="1" x14ac:dyDescent="0.15">
      <c r="B48" s="34" t="s">
        <v>63</v>
      </c>
      <c r="C48" s="233"/>
      <c r="D48" s="233"/>
      <c r="E48" s="233"/>
      <c r="H48" s="18">
        <v>394</v>
      </c>
      <c r="I48" s="18">
        <v>240</v>
      </c>
      <c r="J48" s="18">
        <v>154</v>
      </c>
      <c r="K48" s="18">
        <v>176</v>
      </c>
      <c r="L48" s="67">
        <v>155</v>
      </c>
      <c r="M48" s="109">
        <f t="shared" si="24"/>
        <v>10.625674217907227</v>
      </c>
      <c r="N48" s="24">
        <f t="shared" si="24"/>
        <v>12.006003001500751</v>
      </c>
      <c r="O48" s="4">
        <f t="shared" si="24"/>
        <v>9.0111176126389712</v>
      </c>
      <c r="P48" s="4">
        <f t="shared" si="24"/>
        <v>12.5</v>
      </c>
      <c r="Q48" s="4">
        <f t="shared" si="24"/>
        <v>12.530315278900567</v>
      </c>
      <c r="T48" s="187"/>
    </row>
    <row r="49" spans="1:20" ht="15" customHeight="1" x14ac:dyDescent="0.15">
      <c r="B49" s="34" t="s">
        <v>64</v>
      </c>
      <c r="C49" s="233"/>
      <c r="D49" s="233"/>
      <c r="E49" s="233"/>
      <c r="H49" s="18">
        <v>539</v>
      </c>
      <c r="I49" s="18">
        <v>291</v>
      </c>
      <c r="J49" s="18">
        <v>248</v>
      </c>
      <c r="K49" s="18">
        <v>226</v>
      </c>
      <c r="L49" s="67">
        <v>206</v>
      </c>
      <c r="M49" s="109">
        <f t="shared" si="24"/>
        <v>14.536138079827401</v>
      </c>
      <c r="N49" s="24">
        <f t="shared" si="24"/>
        <v>14.557278639319659</v>
      </c>
      <c r="O49" s="4">
        <f t="shared" si="24"/>
        <v>14.511410181392629</v>
      </c>
      <c r="P49" s="4">
        <f t="shared" si="24"/>
        <v>16.051136363636363</v>
      </c>
      <c r="Q49" s="4">
        <f t="shared" si="24"/>
        <v>16.653193209377527</v>
      </c>
      <c r="T49" s="187"/>
    </row>
    <row r="50" spans="1:20" ht="15" customHeight="1" x14ac:dyDescent="0.15">
      <c r="B50" s="34" t="s">
        <v>65</v>
      </c>
      <c r="C50" s="233"/>
      <c r="D50" s="233"/>
      <c r="E50" s="233"/>
      <c r="H50" s="18">
        <v>533</v>
      </c>
      <c r="I50" s="18">
        <v>283</v>
      </c>
      <c r="J50" s="18">
        <v>250</v>
      </c>
      <c r="K50" s="18">
        <v>196</v>
      </c>
      <c r="L50" s="67">
        <v>170</v>
      </c>
      <c r="M50" s="109">
        <f t="shared" si="24"/>
        <v>14.374325782092773</v>
      </c>
      <c r="N50" s="24">
        <f t="shared" si="24"/>
        <v>14.157078539269635</v>
      </c>
      <c r="O50" s="4">
        <f t="shared" si="24"/>
        <v>14.628437682855472</v>
      </c>
      <c r="P50" s="4">
        <f t="shared" si="24"/>
        <v>13.920454545454545</v>
      </c>
      <c r="Q50" s="4">
        <f t="shared" si="24"/>
        <v>13.7429264349232</v>
      </c>
      <c r="T50" s="187"/>
    </row>
    <row r="51" spans="1:20" ht="15" customHeight="1" x14ac:dyDescent="0.15">
      <c r="B51" s="34" t="s">
        <v>66</v>
      </c>
      <c r="C51" s="233"/>
      <c r="D51" s="233"/>
      <c r="E51" s="233"/>
      <c r="H51" s="18">
        <v>828</v>
      </c>
      <c r="I51" s="18">
        <v>452</v>
      </c>
      <c r="J51" s="18">
        <v>376</v>
      </c>
      <c r="K51" s="18">
        <v>306</v>
      </c>
      <c r="L51" s="67">
        <v>259</v>
      </c>
      <c r="M51" s="109">
        <f t="shared" si="24"/>
        <v>22.330097087378643</v>
      </c>
      <c r="N51" s="24">
        <f t="shared" si="24"/>
        <v>22.611305652826413</v>
      </c>
      <c r="O51" s="4">
        <f t="shared" si="24"/>
        <v>22.00117027501463</v>
      </c>
      <c r="P51" s="4">
        <f t="shared" si="24"/>
        <v>21.732954545454543</v>
      </c>
      <c r="Q51" s="4">
        <f t="shared" si="24"/>
        <v>20.937752627324173</v>
      </c>
      <c r="T51" s="187"/>
    </row>
    <row r="52" spans="1:20" ht="15" customHeight="1" x14ac:dyDescent="0.15">
      <c r="B52" s="34" t="s">
        <v>67</v>
      </c>
      <c r="C52" s="233"/>
      <c r="D52" s="233"/>
      <c r="E52" s="233"/>
      <c r="H52" s="18">
        <v>1037</v>
      </c>
      <c r="I52" s="18">
        <v>521</v>
      </c>
      <c r="J52" s="18">
        <v>516</v>
      </c>
      <c r="K52" s="18">
        <v>325</v>
      </c>
      <c r="L52" s="67">
        <v>289</v>
      </c>
      <c r="M52" s="109">
        <f t="shared" si="24"/>
        <v>27.966558791801511</v>
      </c>
      <c r="N52" s="24">
        <f t="shared" si="24"/>
        <v>26.063031515757878</v>
      </c>
      <c r="O52" s="4">
        <f t="shared" si="24"/>
        <v>30.193095377413691</v>
      </c>
      <c r="P52" s="4">
        <f t="shared" si="24"/>
        <v>23.082386363636363</v>
      </c>
      <c r="Q52" s="4">
        <f t="shared" si="24"/>
        <v>23.362974939369444</v>
      </c>
      <c r="T52" s="187"/>
    </row>
    <row r="53" spans="1:20" ht="15" customHeight="1" x14ac:dyDescent="0.15">
      <c r="B53" s="34" t="s">
        <v>778</v>
      </c>
      <c r="C53" s="233"/>
      <c r="D53" s="233"/>
      <c r="E53" s="233"/>
      <c r="H53" s="18">
        <v>18</v>
      </c>
      <c r="I53" s="18">
        <v>10</v>
      </c>
      <c r="J53" s="18">
        <v>8</v>
      </c>
      <c r="K53" s="18">
        <v>16</v>
      </c>
      <c r="L53" s="67">
        <v>15</v>
      </c>
      <c r="M53" s="109">
        <f t="shared" si="24"/>
        <v>0.48543689320388345</v>
      </c>
      <c r="N53" s="24">
        <f t="shared" si="24"/>
        <v>0.5002501250625313</v>
      </c>
      <c r="O53" s="4">
        <f t="shared" si="24"/>
        <v>0.46811000585137508</v>
      </c>
      <c r="P53" s="4">
        <f t="shared" si="24"/>
        <v>1.1363636363636365</v>
      </c>
      <c r="Q53" s="4">
        <f t="shared" si="24"/>
        <v>1.2126111560226354</v>
      </c>
      <c r="T53" s="187"/>
    </row>
    <row r="54" spans="1:20" ht="15" customHeight="1" x14ac:dyDescent="0.15">
      <c r="B54" s="34" t="s">
        <v>0</v>
      </c>
      <c r="C54" s="233"/>
      <c r="D54" s="233"/>
      <c r="E54" s="233"/>
      <c r="F54" s="36"/>
      <c r="G54" s="36"/>
      <c r="H54" s="19">
        <v>29</v>
      </c>
      <c r="I54" s="19">
        <v>17</v>
      </c>
      <c r="J54" s="19">
        <v>12</v>
      </c>
      <c r="K54" s="19">
        <v>4</v>
      </c>
      <c r="L54" s="72">
        <v>4</v>
      </c>
      <c r="M54" s="113">
        <f t="shared" si="24"/>
        <v>0.78209277238403452</v>
      </c>
      <c r="N54" s="26">
        <f t="shared" si="24"/>
        <v>0.85042521260630322</v>
      </c>
      <c r="O54" s="5">
        <f t="shared" si="24"/>
        <v>0.70216500877706256</v>
      </c>
      <c r="P54" s="5">
        <f t="shared" si="24"/>
        <v>0.28409090909090912</v>
      </c>
      <c r="Q54" s="5">
        <f t="shared" si="24"/>
        <v>0.32336297493936944</v>
      </c>
      <c r="T54" s="187"/>
    </row>
    <row r="55" spans="1:20" ht="15" customHeight="1" x14ac:dyDescent="0.15">
      <c r="B55" s="38" t="s">
        <v>1</v>
      </c>
      <c r="C55" s="78"/>
      <c r="D55" s="78"/>
      <c r="E55" s="78"/>
      <c r="F55" s="28"/>
      <c r="G55" s="29"/>
      <c r="H55" s="39">
        <f t="shared" ref="H55:Q55" si="25">SUM(H45:H54)</f>
        <v>3708</v>
      </c>
      <c r="I55" s="39">
        <f t="shared" si="25"/>
        <v>1999</v>
      </c>
      <c r="J55" s="39">
        <f t="shared" si="25"/>
        <v>1709</v>
      </c>
      <c r="K55" s="39">
        <f t="shared" si="25"/>
        <v>1408</v>
      </c>
      <c r="L55" s="68">
        <f t="shared" si="25"/>
        <v>1237</v>
      </c>
      <c r="M55" s="110">
        <f t="shared" si="25"/>
        <v>100</v>
      </c>
      <c r="N55" s="25">
        <f t="shared" si="25"/>
        <v>100</v>
      </c>
      <c r="O55" s="6">
        <f t="shared" si="25"/>
        <v>100</v>
      </c>
      <c r="P55" s="6">
        <f t="shared" si="25"/>
        <v>100</v>
      </c>
      <c r="Q55" s="6">
        <f t="shared" si="25"/>
        <v>100.00000000000001</v>
      </c>
    </row>
    <row r="56" spans="1:20" ht="15" customHeight="1" x14ac:dyDescent="0.15">
      <c r="B56" s="38" t="s">
        <v>1012</v>
      </c>
      <c r="C56" s="78"/>
      <c r="D56" s="78"/>
      <c r="E56" s="78"/>
      <c r="F56" s="28"/>
      <c r="G56" s="29"/>
      <c r="H56" s="40">
        <f>SUM(H46*0.375,H47*1,H48*1,H49*2,H50*3,H51*4,H52*5)/SUM(H46:H52)</f>
        <v>3.2625657712545002</v>
      </c>
      <c r="I56" s="40">
        <f t="shared" ref="I56:L56" si="26">SUM(I46*0.375,I47*1,I48*1,I49*2,I50*3,I51*4,I52*5)/SUM(I46:I52)</f>
        <v>3.1829143150333503</v>
      </c>
      <c r="J56" s="40">
        <f t="shared" si="26"/>
        <v>3.3559717208182911</v>
      </c>
      <c r="K56" s="40">
        <f t="shared" si="26"/>
        <v>3.0768161601186064</v>
      </c>
      <c r="L56" s="40">
        <f t="shared" si="26"/>
        <v>3.0775423728813558</v>
      </c>
      <c r="M56" s="23"/>
      <c r="N56" s="23"/>
      <c r="O56" s="23"/>
      <c r="P56" s="23"/>
      <c r="Q56" s="23"/>
    </row>
    <row r="57" spans="1:20" ht="15" customHeight="1" x14ac:dyDescent="0.15">
      <c r="B57" s="62"/>
      <c r="C57" s="62"/>
      <c r="D57" s="62"/>
      <c r="E57" s="62"/>
      <c r="F57" s="45"/>
      <c r="G57" s="45"/>
      <c r="H57" s="111"/>
      <c r="I57" s="111"/>
      <c r="J57" s="111"/>
      <c r="K57" s="111"/>
      <c r="L57" s="111"/>
    </row>
    <row r="58" spans="1:20" ht="15" customHeight="1" x14ac:dyDescent="0.15">
      <c r="A58" s="1" t="s">
        <v>911</v>
      </c>
      <c r="B58" s="22"/>
      <c r="C58" s="22"/>
      <c r="D58" s="22"/>
      <c r="E58" s="22"/>
      <c r="H58" s="7"/>
      <c r="I58" s="7"/>
      <c r="J58" s="7"/>
      <c r="K58" s="7"/>
      <c r="N58" s="7"/>
    </row>
    <row r="59" spans="1:20" ht="13.65" customHeight="1" x14ac:dyDescent="0.15">
      <c r="B59" s="64"/>
      <c r="C59" s="33"/>
      <c r="D59" s="33"/>
      <c r="E59" s="33"/>
      <c r="F59" s="33"/>
      <c r="G59" s="33"/>
      <c r="H59" s="79"/>
      <c r="I59" s="86"/>
      <c r="J59" s="83" t="s">
        <v>2</v>
      </c>
      <c r="K59" s="86"/>
      <c r="L59" s="86"/>
      <c r="M59" s="106"/>
      <c r="N59" s="86"/>
      <c r="O59" s="83" t="s">
        <v>3</v>
      </c>
      <c r="P59" s="86"/>
      <c r="Q59" s="84"/>
    </row>
    <row r="60" spans="1:20" ht="22.65" customHeight="1" x14ac:dyDescent="0.15">
      <c r="B60" s="34"/>
      <c r="C60" s="233"/>
      <c r="D60" s="233"/>
      <c r="E60" s="233"/>
      <c r="G60" s="75"/>
      <c r="H60" s="96" t="s">
        <v>512</v>
      </c>
      <c r="I60" s="96" t="s">
        <v>210</v>
      </c>
      <c r="J60" s="96" t="s">
        <v>211</v>
      </c>
      <c r="K60" s="96" t="s">
        <v>514</v>
      </c>
      <c r="L60" s="102" t="s">
        <v>213</v>
      </c>
      <c r="M60" s="105" t="s">
        <v>512</v>
      </c>
      <c r="N60" s="96" t="s">
        <v>210</v>
      </c>
      <c r="O60" s="96" t="s">
        <v>211</v>
      </c>
      <c r="P60" s="96" t="s">
        <v>514</v>
      </c>
      <c r="Q60" s="96" t="s">
        <v>213</v>
      </c>
    </row>
    <row r="61" spans="1:20" ht="12" customHeight="1" x14ac:dyDescent="0.15">
      <c r="B61" s="35"/>
      <c r="C61" s="88"/>
      <c r="D61" s="88"/>
      <c r="E61" s="88"/>
      <c r="F61" s="36"/>
      <c r="G61" s="76"/>
      <c r="H61" s="37"/>
      <c r="I61" s="37"/>
      <c r="J61" s="37"/>
      <c r="K61" s="37"/>
      <c r="L61" s="66"/>
      <c r="M61" s="213">
        <f>H$4</f>
        <v>3708</v>
      </c>
      <c r="N61" s="209">
        <f t="shared" ref="N61" si="27">I$4</f>
        <v>1999</v>
      </c>
      <c r="O61" s="209">
        <f t="shared" ref="O61" si="28">J$4</f>
        <v>1709</v>
      </c>
      <c r="P61" s="209">
        <f t="shared" ref="P61" si="29">K$4</f>
        <v>1408</v>
      </c>
      <c r="Q61" s="209">
        <f t="shared" ref="Q61" si="30">L$4</f>
        <v>1237</v>
      </c>
    </row>
    <row r="62" spans="1:20" ht="15" customHeight="1" x14ac:dyDescent="0.15">
      <c r="B62" s="34" t="s">
        <v>912</v>
      </c>
      <c r="C62" s="233"/>
      <c r="D62" s="233"/>
      <c r="E62" s="233"/>
      <c r="H62" s="18">
        <v>514</v>
      </c>
      <c r="I62" s="18">
        <v>225</v>
      </c>
      <c r="J62" s="18">
        <v>289</v>
      </c>
      <c r="K62" s="18">
        <v>250</v>
      </c>
      <c r="L62" s="67">
        <v>228</v>
      </c>
      <c r="M62" s="109">
        <f t="shared" ref="M62:Q69" si="31">H62/M$61*100</f>
        <v>13.861920172599785</v>
      </c>
      <c r="N62" s="24">
        <f t="shared" si="31"/>
        <v>11.255627813906953</v>
      </c>
      <c r="O62" s="4">
        <f t="shared" si="31"/>
        <v>16.910473961380927</v>
      </c>
      <c r="P62" s="4">
        <f t="shared" si="31"/>
        <v>17.755681818181817</v>
      </c>
      <c r="Q62" s="4">
        <f t="shared" si="31"/>
        <v>18.431689571544059</v>
      </c>
      <c r="T62" s="187"/>
    </row>
    <row r="63" spans="1:20" ht="15" customHeight="1" x14ac:dyDescent="0.15">
      <c r="B63" s="34" t="s">
        <v>560</v>
      </c>
      <c r="C63" s="233"/>
      <c r="D63" s="233"/>
      <c r="E63" s="233"/>
      <c r="H63" s="18">
        <v>388</v>
      </c>
      <c r="I63" s="18">
        <v>202</v>
      </c>
      <c r="J63" s="18">
        <v>186</v>
      </c>
      <c r="K63" s="18">
        <v>136</v>
      </c>
      <c r="L63" s="67">
        <v>119</v>
      </c>
      <c r="M63" s="109">
        <f t="shared" si="31"/>
        <v>10.463861920172599</v>
      </c>
      <c r="N63" s="24">
        <f t="shared" si="31"/>
        <v>10.105052526263131</v>
      </c>
      <c r="O63" s="4">
        <f t="shared" si="31"/>
        <v>10.88355763604447</v>
      </c>
      <c r="P63" s="4">
        <f t="shared" si="31"/>
        <v>9.6590909090909083</v>
      </c>
      <c r="Q63" s="4">
        <f t="shared" si="31"/>
        <v>9.62004850444624</v>
      </c>
      <c r="T63" s="187"/>
    </row>
    <row r="64" spans="1:20" ht="15" customHeight="1" x14ac:dyDescent="0.15">
      <c r="B64" s="34" t="s">
        <v>561</v>
      </c>
      <c r="C64" s="233"/>
      <c r="D64" s="233"/>
      <c r="E64" s="233"/>
      <c r="H64" s="18">
        <v>455</v>
      </c>
      <c r="I64" s="18">
        <v>225</v>
      </c>
      <c r="J64" s="18">
        <v>230</v>
      </c>
      <c r="K64" s="18">
        <v>234</v>
      </c>
      <c r="L64" s="67">
        <v>208</v>
      </c>
      <c r="M64" s="109">
        <f t="shared" si="31"/>
        <v>12.270765911542611</v>
      </c>
      <c r="N64" s="24">
        <f t="shared" si="31"/>
        <v>11.255627813906953</v>
      </c>
      <c r="O64" s="4">
        <f t="shared" si="31"/>
        <v>13.458162668227033</v>
      </c>
      <c r="P64" s="4">
        <f t="shared" si="31"/>
        <v>16.619318181818183</v>
      </c>
      <c r="Q64" s="4">
        <f t="shared" si="31"/>
        <v>16.814874696847212</v>
      </c>
      <c r="T64" s="187"/>
    </row>
    <row r="65" spans="1:20" ht="15" customHeight="1" x14ac:dyDescent="0.15">
      <c r="B65" s="34" t="s">
        <v>562</v>
      </c>
      <c r="C65" s="233"/>
      <c r="D65" s="233"/>
      <c r="E65" s="233"/>
      <c r="H65" s="18">
        <v>111</v>
      </c>
      <c r="I65" s="18">
        <v>58</v>
      </c>
      <c r="J65" s="18">
        <v>53</v>
      </c>
      <c r="K65" s="18">
        <v>59</v>
      </c>
      <c r="L65" s="67">
        <v>52</v>
      </c>
      <c r="M65" s="109">
        <f t="shared" si="31"/>
        <v>2.9935275080906147</v>
      </c>
      <c r="N65" s="24">
        <f t="shared" si="31"/>
        <v>2.9014507253626811</v>
      </c>
      <c r="O65" s="4">
        <f t="shared" si="31"/>
        <v>3.10122878876536</v>
      </c>
      <c r="P65" s="4">
        <f t="shared" si="31"/>
        <v>4.1903409090909092</v>
      </c>
      <c r="Q65" s="4">
        <f t="shared" si="31"/>
        <v>4.2037186742118031</v>
      </c>
      <c r="T65" s="187"/>
    </row>
    <row r="66" spans="1:20" ht="15" customHeight="1" x14ac:dyDescent="0.15">
      <c r="B66" s="34" t="s">
        <v>563</v>
      </c>
      <c r="C66" s="233"/>
      <c r="D66" s="233"/>
      <c r="E66" s="233"/>
      <c r="H66" s="18">
        <v>1566</v>
      </c>
      <c r="I66" s="18">
        <v>977</v>
      </c>
      <c r="J66" s="18">
        <v>589</v>
      </c>
      <c r="K66" s="18">
        <v>436</v>
      </c>
      <c r="L66" s="67">
        <v>367</v>
      </c>
      <c r="M66" s="109">
        <f t="shared" si="31"/>
        <v>42.23300970873786</v>
      </c>
      <c r="N66" s="24">
        <f t="shared" si="31"/>
        <v>48.874437218609309</v>
      </c>
      <c r="O66" s="4">
        <f t="shared" si="31"/>
        <v>34.46459918080749</v>
      </c>
      <c r="P66" s="4">
        <f t="shared" si="31"/>
        <v>30.96590909090909</v>
      </c>
      <c r="Q66" s="4">
        <f t="shared" si="31"/>
        <v>29.668552950687143</v>
      </c>
      <c r="T66" s="187"/>
    </row>
    <row r="67" spans="1:20" ht="15" customHeight="1" x14ac:dyDescent="0.15">
      <c r="B67" s="34" t="s">
        <v>52</v>
      </c>
      <c r="C67" s="233"/>
      <c r="D67" s="233"/>
      <c r="E67" s="233"/>
      <c r="H67" s="18">
        <v>506</v>
      </c>
      <c r="I67" s="18">
        <v>235</v>
      </c>
      <c r="J67" s="18">
        <v>271</v>
      </c>
      <c r="K67" s="18">
        <v>214</v>
      </c>
      <c r="L67" s="67">
        <v>190</v>
      </c>
      <c r="M67" s="109">
        <f t="shared" si="31"/>
        <v>13.646170442286948</v>
      </c>
      <c r="N67" s="24">
        <f t="shared" si="31"/>
        <v>11.755877938969485</v>
      </c>
      <c r="O67" s="4">
        <f t="shared" si="31"/>
        <v>15.85722644821533</v>
      </c>
      <c r="P67" s="4">
        <f t="shared" si="31"/>
        <v>15.198863636363635</v>
      </c>
      <c r="Q67" s="4">
        <f t="shared" si="31"/>
        <v>15.359741309620048</v>
      </c>
      <c r="T67" s="187"/>
    </row>
    <row r="68" spans="1:20" ht="15" customHeight="1" x14ac:dyDescent="0.15">
      <c r="B68" s="34" t="s">
        <v>60</v>
      </c>
      <c r="C68" s="233"/>
      <c r="D68" s="233"/>
      <c r="E68" s="233"/>
      <c r="H68" s="18">
        <v>144</v>
      </c>
      <c r="I68" s="18">
        <v>66</v>
      </c>
      <c r="J68" s="18">
        <v>78</v>
      </c>
      <c r="K68" s="18">
        <v>73</v>
      </c>
      <c r="L68" s="67">
        <v>67</v>
      </c>
      <c r="M68" s="109">
        <f t="shared" si="31"/>
        <v>3.8834951456310676</v>
      </c>
      <c r="N68" s="24">
        <f t="shared" si="31"/>
        <v>3.3016508254127066</v>
      </c>
      <c r="O68" s="4">
        <f t="shared" si="31"/>
        <v>4.5640725570509071</v>
      </c>
      <c r="P68" s="4">
        <f t="shared" si="31"/>
        <v>5.1846590909090908</v>
      </c>
      <c r="Q68" s="4">
        <f t="shared" si="31"/>
        <v>5.4163298302344387</v>
      </c>
      <c r="T68" s="187"/>
    </row>
    <row r="69" spans="1:20" ht="15" customHeight="1" x14ac:dyDescent="0.15">
      <c r="B69" s="34" t="s">
        <v>0</v>
      </c>
      <c r="C69" s="233"/>
      <c r="D69" s="233"/>
      <c r="E69" s="233"/>
      <c r="F69" s="36"/>
      <c r="G69" s="36"/>
      <c r="H69" s="19">
        <v>24</v>
      </c>
      <c r="I69" s="19">
        <v>11</v>
      </c>
      <c r="J69" s="19">
        <v>13</v>
      </c>
      <c r="K69" s="19">
        <v>6</v>
      </c>
      <c r="L69" s="72">
        <v>6</v>
      </c>
      <c r="M69" s="113">
        <f t="shared" si="31"/>
        <v>0.64724919093851141</v>
      </c>
      <c r="N69" s="26">
        <f t="shared" si="31"/>
        <v>0.55027513756878443</v>
      </c>
      <c r="O69" s="5">
        <f t="shared" si="31"/>
        <v>0.7606787595084844</v>
      </c>
      <c r="P69" s="5">
        <f t="shared" si="31"/>
        <v>0.42613636363636359</v>
      </c>
      <c r="Q69" s="5">
        <f t="shared" si="31"/>
        <v>0.48504446240905419</v>
      </c>
      <c r="T69" s="187"/>
    </row>
    <row r="70" spans="1:20" ht="15" customHeight="1" x14ac:dyDescent="0.15">
      <c r="B70" s="38" t="s">
        <v>1</v>
      </c>
      <c r="C70" s="78"/>
      <c r="D70" s="78"/>
      <c r="E70" s="78"/>
      <c r="F70" s="28"/>
      <c r="G70" s="29"/>
      <c r="H70" s="39">
        <f t="shared" ref="H70:Q70" si="32">SUM(H62:H69)</f>
        <v>3708</v>
      </c>
      <c r="I70" s="39">
        <f t="shared" si="32"/>
        <v>1999</v>
      </c>
      <c r="J70" s="39">
        <f t="shared" si="32"/>
        <v>1709</v>
      </c>
      <c r="K70" s="39">
        <f t="shared" si="32"/>
        <v>1408</v>
      </c>
      <c r="L70" s="68">
        <f t="shared" si="32"/>
        <v>1237</v>
      </c>
      <c r="M70" s="110">
        <f t="shared" si="32"/>
        <v>100</v>
      </c>
      <c r="N70" s="25">
        <f t="shared" si="32"/>
        <v>100.00000000000001</v>
      </c>
      <c r="O70" s="6">
        <f t="shared" si="32"/>
        <v>99.999999999999986</v>
      </c>
      <c r="P70" s="6">
        <f t="shared" si="32"/>
        <v>100</v>
      </c>
      <c r="Q70" s="6">
        <f t="shared" si="32"/>
        <v>99.999999999999986</v>
      </c>
    </row>
    <row r="71" spans="1:20" ht="15" customHeight="1" x14ac:dyDescent="0.15">
      <c r="B71" s="62"/>
      <c r="C71" s="45"/>
      <c r="D71" s="45"/>
      <c r="E71" s="45"/>
      <c r="F71" s="45"/>
      <c r="G71" s="45"/>
      <c r="H71" s="111"/>
      <c r="I71" s="111"/>
      <c r="J71" s="111"/>
      <c r="K71" s="111"/>
      <c r="L71" s="111"/>
    </row>
    <row r="72" spans="1:20" ht="15" customHeight="1" x14ac:dyDescent="0.15">
      <c r="A72" s="1" t="s">
        <v>913</v>
      </c>
      <c r="B72" s="22"/>
      <c r="C72" s="22"/>
      <c r="D72" s="22"/>
      <c r="E72" s="22"/>
      <c r="H72" s="7"/>
      <c r="I72" s="7"/>
      <c r="J72" s="7"/>
      <c r="K72" s="7"/>
      <c r="N72" s="7"/>
    </row>
    <row r="73" spans="1:20" ht="13.65" customHeight="1" x14ac:dyDescent="0.15">
      <c r="B73" s="64"/>
      <c r="C73" s="33"/>
      <c r="D73" s="33"/>
      <c r="E73" s="33"/>
      <c r="F73" s="33"/>
      <c r="G73" s="33"/>
      <c r="H73" s="79"/>
      <c r="I73" s="86"/>
      <c r="J73" s="83" t="s">
        <v>2</v>
      </c>
      <c r="K73" s="86"/>
      <c r="L73" s="86"/>
      <c r="M73" s="106"/>
      <c r="N73" s="86"/>
      <c r="O73" s="83" t="s">
        <v>3</v>
      </c>
      <c r="P73" s="86"/>
      <c r="Q73" s="84"/>
    </row>
    <row r="74" spans="1:20" ht="22.65" customHeight="1" x14ac:dyDescent="0.15">
      <c r="B74" s="34"/>
      <c r="C74" s="233"/>
      <c r="D74" s="233"/>
      <c r="E74" s="233"/>
      <c r="G74" s="75"/>
      <c r="H74" s="96" t="s">
        <v>512</v>
      </c>
      <c r="I74" s="96" t="s">
        <v>210</v>
      </c>
      <c r="J74" s="96" t="s">
        <v>211</v>
      </c>
      <c r="K74" s="96" t="s">
        <v>514</v>
      </c>
      <c r="L74" s="102" t="s">
        <v>213</v>
      </c>
      <c r="M74" s="105" t="s">
        <v>512</v>
      </c>
      <c r="N74" s="96" t="s">
        <v>210</v>
      </c>
      <c r="O74" s="96" t="s">
        <v>211</v>
      </c>
      <c r="P74" s="96" t="s">
        <v>514</v>
      </c>
      <c r="Q74" s="96" t="s">
        <v>213</v>
      </c>
    </row>
    <row r="75" spans="1:20" ht="12" customHeight="1" x14ac:dyDescent="0.15">
      <c r="B75" s="35"/>
      <c r="C75" s="88"/>
      <c r="D75" s="88"/>
      <c r="E75" s="88"/>
      <c r="F75" s="36"/>
      <c r="G75" s="76"/>
      <c r="H75" s="37"/>
      <c r="I75" s="37"/>
      <c r="J75" s="37"/>
      <c r="K75" s="37"/>
      <c r="L75" s="66"/>
      <c r="M75" s="213">
        <f>H$4</f>
        <v>3708</v>
      </c>
      <c r="N75" s="209">
        <f t="shared" ref="N75" si="33">I$4</f>
        <v>1999</v>
      </c>
      <c r="O75" s="209">
        <f t="shared" ref="O75" si="34">J$4</f>
        <v>1709</v>
      </c>
      <c r="P75" s="209">
        <f t="shared" ref="P75" si="35">K$4</f>
        <v>1408</v>
      </c>
      <c r="Q75" s="209">
        <f t="shared" ref="Q75" si="36">L$4</f>
        <v>1237</v>
      </c>
    </row>
    <row r="76" spans="1:20" ht="15" customHeight="1" x14ac:dyDescent="0.15">
      <c r="B76" s="34" t="s">
        <v>72</v>
      </c>
      <c r="C76" s="233"/>
      <c r="D76" s="233"/>
      <c r="E76" s="233"/>
      <c r="H76" s="18">
        <v>2142</v>
      </c>
      <c r="I76" s="18">
        <v>1210</v>
      </c>
      <c r="J76" s="18">
        <v>932</v>
      </c>
      <c r="K76" s="18">
        <v>677</v>
      </c>
      <c r="L76" s="67">
        <v>576</v>
      </c>
      <c r="M76" s="109">
        <f>H76/M$75*100</f>
        <v>57.766990291262132</v>
      </c>
      <c r="N76" s="24">
        <f>I76/N$75*100</f>
        <v>60.530265132566285</v>
      </c>
      <c r="O76" s="4">
        <f>J76/O$75*100</f>
        <v>54.534815681685203</v>
      </c>
      <c r="P76" s="4">
        <f>K76/P$75*100</f>
        <v>48.082386363636367</v>
      </c>
      <c r="Q76" s="4">
        <f>L76/Q$75*100</f>
        <v>46.564268391269195</v>
      </c>
      <c r="T76" s="187"/>
    </row>
    <row r="77" spans="1:20" ht="15" customHeight="1" x14ac:dyDescent="0.15">
      <c r="B77" s="34" t="s">
        <v>915</v>
      </c>
      <c r="C77" s="233"/>
      <c r="D77" s="233"/>
      <c r="E77" s="233"/>
      <c r="H77" s="18">
        <v>50</v>
      </c>
      <c r="I77" s="18">
        <v>25</v>
      </c>
      <c r="J77" s="18">
        <v>25</v>
      </c>
      <c r="K77" s="18">
        <v>4</v>
      </c>
      <c r="L77" s="67">
        <v>4</v>
      </c>
      <c r="M77" s="109">
        <f t="shared" ref="M77:Q83" si="37">H77/M$75*100</f>
        <v>1.348435814455232</v>
      </c>
      <c r="N77" s="24">
        <f t="shared" si="37"/>
        <v>1.250625312656328</v>
      </c>
      <c r="O77" s="4">
        <f t="shared" si="37"/>
        <v>1.4628437682855471</v>
      </c>
      <c r="P77" s="4">
        <f t="shared" si="37"/>
        <v>0.28409090909090912</v>
      </c>
      <c r="Q77" s="4">
        <f t="shared" si="37"/>
        <v>0.32336297493936944</v>
      </c>
      <c r="T77" s="187"/>
    </row>
    <row r="78" spans="1:20" ht="15" customHeight="1" x14ac:dyDescent="0.15">
      <c r="B78" s="34" t="s">
        <v>1079</v>
      </c>
      <c r="C78" s="233"/>
      <c r="D78" s="233"/>
      <c r="E78" s="233"/>
      <c r="H78" s="18">
        <v>801</v>
      </c>
      <c r="I78" s="18">
        <v>418</v>
      </c>
      <c r="J78" s="18">
        <v>383</v>
      </c>
      <c r="K78" s="18">
        <v>367</v>
      </c>
      <c r="L78" s="67">
        <v>334</v>
      </c>
      <c r="M78" s="109">
        <f t="shared" si="37"/>
        <v>21.601941747572813</v>
      </c>
      <c r="N78" s="24">
        <f t="shared" si="37"/>
        <v>20.910455227613806</v>
      </c>
      <c r="O78" s="4">
        <f t="shared" si="37"/>
        <v>22.41076653013458</v>
      </c>
      <c r="P78" s="4">
        <f t="shared" si="37"/>
        <v>26.06534090909091</v>
      </c>
      <c r="Q78" s="4">
        <f t="shared" si="37"/>
        <v>27.000808407437347</v>
      </c>
      <c r="T78" s="187"/>
    </row>
    <row r="79" spans="1:20" ht="15" customHeight="1" x14ac:dyDescent="0.15">
      <c r="B79" s="34" t="s">
        <v>914</v>
      </c>
      <c r="C79" s="233"/>
      <c r="D79" s="233"/>
      <c r="E79" s="233"/>
      <c r="H79" s="18">
        <v>670</v>
      </c>
      <c r="I79" s="18">
        <v>326</v>
      </c>
      <c r="J79" s="18">
        <v>344</v>
      </c>
      <c r="K79" s="18">
        <v>336</v>
      </c>
      <c r="L79" s="67">
        <v>301</v>
      </c>
      <c r="M79" s="109">
        <f t="shared" si="37"/>
        <v>18.069039913700109</v>
      </c>
      <c r="N79" s="24">
        <f t="shared" si="37"/>
        <v>16.30815407703852</v>
      </c>
      <c r="O79" s="4">
        <f t="shared" si="37"/>
        <v>20.128730251609127</v>
      </c>
      <c r="P79" s="4">
        <f t="shared" si="37"/>
        <v>23.863636363636363</v>
      </c>
      <c r="Q79" s="4">
        <f t="shared" si="37"/>
        <v>24.333063864187551</v>
      </c>
      <c r="T79" s="187"/>
    </row>
    <row r="80" spans="1:20" ht="15" customHeight="1" x14ac:dyDescent="0.15">
      <c r="B80" s="34" t="s">
        <v>795</v>
      </c>
      <c r="C80" s="233"/>
      <c r="D80" s="233"/>
      <c r="E80" s="233"/>
      <c r="H80" s="18">
        <v>11</v>
      </c>
      <c r="I80" s="18">
        <v>5</v>
      </c>
      <c r="J80" s="18">
        <v>6</v>
      </c>
      <c r="K80" s="18">
        <v>11</v>
      </c>
      <c r="L80" s="67">
        <v>10</v>
      </c>
      <c r="M80" s="109">
        <f t="shared" si="37"/>
        <v>0.29665587918015102</v>
      </c>
      <c r="N80" s="24">
        <f t="shared" si="37"/>
        <v>0.25012506253126565</v>
      </c>
      <c r="O80" s="4">
        <f t="shared" si="37"/>
        <v>0.35108250438853128</v>
      </c>
      <c r="P80" s="4">
        <f t="shared" si="37"/>
        <v>0.78125</v>
      </c>
      <c r="Q80" s="4">
        <f t="shared" si="37"/>
        <v>0.80840743734842369</v>
      </c>
      <c r="T80" s="187"/>
    </row>
    <row r="81" spans="1:20" ht="15" customHeight="1" x14ac:dyDescent="0.15">
      <c r="B81" s="34" t="s">
        <v>52</v>
      </c>
      <c r="C81" s="233"/>
      <c r="D81" s="233"/>
      <c r="E81" s="233"/>
      <c r="H81" s="18">
        <v>18</v>
      </c>
      <c r="I81" s="18">
        <v>7</v>
      </c>
      <c r="J81" s="18">
        <v>11</v>
      </c>
      <c r="K81" s="18">
        <v>12</v>
      </c>
      <c r="L81" s="67">
        <v>11</v>
      </c>
      <c r="M81" s="109">
        <f t="shared" si="37"/>
        <v>0.48543689320388345</v>
      </c>
      <c r="N81" s="24">
        <f t="shared" si="37"/>
        <v>0.35017508754377191</v>
      </c>
      <c r="O81" s="4">
        <f t="shared" si="37"/>
        <v>0.64365125804564072</v>
      </c>
      <c r="P81" s="4">
        <f t="shared" si="37"/>
        <v>0.85227272727272718</v>
      </c>
      <c r="Q81" s="4">
        <f t="shared" si="37"/>
        <v>0.88924818108326609</v>
      </c>
      <c r="T81" s="187"/>
    </row>
    <row r="82" spans="1:20" ht="15" customHeight="1" x14ac:dyDescent="0.15">
      <c r="B82" s="34" t="s">
        <v>60</v>
      </c>
      <c r="C82" s="233"/>
      <c r="D82" s="233"/>
      <c r="E82" s="233"/>
      <c r="H82" s="18">
        <v>5</v>
      </c>
      <c r="I82" s="18">
        <v>3</v>
      </c>
      <c r="J82" s="18">
        <v>2</v>
      </c>
      <c r="K82" s="18">
        <v>1</v>
      </c>
      <c r="L82" s="67">
        <v>1</v>
      </c>
      <c r="M82" s="109">
        <f t="shared" si="37"/>
        <v>0.13484358144552319</v>
      </c>
      <c r="N82" s="24">
        <f t="shared" si="37"/>
        <v>0.15007503751875939</v>
      </c>
      <c r="O82" s="4">
        <f t="shared" si="37"/>
        <v>0.11702750146284377</v>
      </c>
      <c r="P82" s="4">
        <f t="shared" si="37"/>
        <v>7.1022727272727279E-2</v>
      </c>
      <c r="Q82" s="4">
        <f t="shared" si="37"/>
        <v>8.084074373484236E-2</v>
      </c>
      <c r="T82" s="187"/>
    </row>
    <row r="83" spans="1:20" ht="15" customHeight="1" x14ac:dyDescent="0.15">
      <c r="B83" s="34" t="s">
        <v>0</v>
      </c>
      <c r="C83" s="233"/>
      <c r="D83" s="233"/>
      <c r="E83" s="233"/>
      <c r="F83" s="36"/>
      <c r="G83" s="36"/>
      <c r="H83" s="19">
        <v>11</v>
      </c>
      <c r="I83" s="19">
        <v>5</v>
      </c>
      <c r="J83" s="19">
        <v>6</v>
      </c>
      <c r="K83" s="19">
        <v>0</v>
      </c>
      <c r="L83" s="72">
        <v>0</v>
      </c>
      <c r="M83" s="113">
        <f t="shared" si="37"/>
        <v>0.29665587918015102</v>
      </c>
      <c r="N83" s="26">
        <f t="shared" si="37"/>
        <v>0.25012506253126565</v>
      </c>
      <c r="O83" s="5">
        <f t="shared" si="37"/>
        <v>0.35108250438853128</v>
      </c>
      <c r="P83" s="5">
        <f t="shared" si="37"/>
        <v>0</v>
      </c>
      <c r="Q83" s="5">
        <f t="shared" si="37"/>
        <v>0</v>
      </c>
      <c r="T83" s="187"/>
    </row>
    <row r="84" spans="1:20" ht="15" customHeight="1" x14ac:dyDescent="0.15">
      <c r="B84" s="38" t="s">
        <v>1</v>
      </c>
      <c r="C84" s="78"/>
      <c r="D84" s="78"/>
      <c r="E84" s="78"/>
      <c r="F84" s="28"/>
      <c r="G84" s="29"/>
      <c r="H84" s="39">
        <f t="shared" ref="H84:Q84" si="38">SUM(H76:H83)</f>
        <v>3708</v>
      </c>
      <c r="I84" s="39">
        <f t="shared" si="38"/>
        <v>1999</v>
      </c>
      <c r="J84" s="39">
        <f t="shared" si="38"/>
        <v>1709</v>
      </c>
      <c r="K84" s="39">
        <f t="shared" si="38"/>
        <v>1408</v>
      </c>
      <c r="L84" s="68">
        <f t="shared" si="38"/>
        <v>1237</v>
      </c>
      <c r="M84" s="110">
        <f t="shared" si="38"/>
        <v>99.999999999999986</v>
      </c>
      <c r="N84" s="25">
        <f t="shared" si="38"/>
        <v>100.00000000000001</v>
      </c>
      <c r="O84" s="6">
        <f t="shared" si="38"/>
        <v>100</v>
      </c>
      <c r="P84" s="6">
        <f t="shared" si="38"/>
        <v>100.00000000000001</v>
      </c>
      <c r="Q84" s="6">
        <f t="shared" si="38"/>
        <v>99.999999999999986</v>
      </c>
    </row>
    <row r="85" spans="1:20" ht="15" customHeight="1" x14ac:dyDescent="0.15">
      <c r="B85" s="62"/>
      <c r="C85" s="45"/>
      <c r="D85" s="45"/>
      <c r="E85" s="45"/>
      <c r="F85" s="45"/>
      <c r="G85" s="45"/>
      <c r="H85" s="111"/>
      <c r="I85" s="111"/>
      <c r="J85" s="111"/>
      <c r="K85" s="111"/>
      <c r="L85" s="111"/>
    </row>
    <row r="86" spans="1:20" ht="15" customHeight="1" x14ac:dyDescent="0.15">
      <c r="A86" s="1" t="s">
        <v>916</v>
      </c>
      <c r="B86" s="22"/>
      <c r="C86" s="22"/>
      <c r="D86" s="22"/>
      <c r="E86" s="22"/>
      <c r="H86" s="7"/>
      <c r="I86" s="7"/>
      <c r="J86" s="7"/>
      <c r="K86" s="7"/>
      <c r="N86" s="7"/>
    </row>
    <row r="87" spans="1:20" ht="13.65" customHeight="1" x14ac:dyDescent="0.15">
      <c r="B87" s="64"/>
      <c r="C87" s="33"/>
      <c r="D87" s="33"/>
      <c r="E87" s="33"/>
      <c r="F87" s="33"/>
      <c r="G87" s="33"/>
      <c r="H87" s="79"/>
      <c r="I87" s="86"/>
      <c r="J87" s="83" t="s">
        <v>2</v>
      </c>
      <c r="K87" s="86"/>
      <c r="L87" s="86"/>
      <c r="M87" s="106"/>
      <c r="N87" s="86"/>
      <c r="O87" s="83" t="s">
        <v>3</v>
      </c>
      <c r="P87" s="86"/>
      <c r="Q87" s="84"/>
    </row>
    <row r="88" spans="1:20" ht="22.65" customHeight="1" x14ac:dyDescent="0.15">
      <c r="B88" s="34"/>
      <c r="C88" s="233"/>
      <c r="D88" s="233"/>
      <c r="E88" s="233"/>
      <c r="G88" s="75"/>
      <c r="H88" s="96" t="s">
        <v>512</v>
      </c>
      <c r="I88" s="96" t="s">
        <v>210</v>
      </c>
      <c r="J88" s="96" t="s">
        <v>211</v>
      </c>
      <c r="K88" s="96" t="s">
        <v>514</v>
      </c>
      <c r="L88" s="102" t="s">
        <v>213</v>
      </c>
      <c r="M88" s="105" t="s">
        <v>512</v>
      </c>
      <c r="N88" s="96" t="s">
        <v>210</v>
      </c>
      <c r="O88" s="96" t="s">
        <v>211</v>
      </c>
      <c r="P88" s="96" t="s">
        <v>514</v>
      </c>
      <c r="Q88" s="96" t="s">
        <v>213</v>
      </c>
    </row>
    <row r="89" spans="1:20" ht="12" customHeight="1" x14ac:dyDescent="0.15">
      <c r="B89" s="35"/>
      <c r="C89" s="88"/>
      <c r="D89" s="88"/>
      <c r="E89" s="88"/>
      <c r="F89" s="36"/>
      <c r="G89" s="76"/>
      <c r="H89" s="37"/>
      <c r="I89" s="37"/>
      <c r="J89" s="37"/>
      <c r="K89" s="37"/>
      <c r="L89" s="66"/>
      <c r="M89" s="213">
        <f>H$4</f>
        <v>3708</v>
      </c>
      <c r="N89" s="209">
        <f t="shared" ref="N89" si="39">I$4</f>
        <v>1999</v>
      </c>
      <c r="O89" s="209">
        <f t="shared" ref="O89" si="40">J$4</f>
        <v>1709</v>
      </c>
      <c r="P89" s="209">
        <f t="shared" ref="P89" si="41">K$4</f>
        <v>1408</v>
      </c>
      <c r="Q89" s="209">
        <f t="shared" ref="Q89" si="42">L$4</f>
        <v>1237</v>
      </c>
    </row>
    <row r="90" spans="1:20" ht="15" customHeight="1" x14ac:dyDescent="0.15">
      <c r="B90" s="34" t="s">
        <v>917</v>
      </c>
      <c r="C90" s="233"/>
      <c r="D90" s="233"/>
      <c r="E90" s="233"/>
      <c r="H90" s="18">
        <v>1660</v>
      </c>
      <c r="I90" s="18">
        <v>874</v>
      </c>
      <c r="J90" s="18">
        <v>786</v>
      </c>
      <c r="K90" s="18">
        <v>748</v>
      </c>
      <c r="L90" s="67">
        <v>674</v>
      </c>
      <c r="M90" s="109">
        <f t="shared" ref="M90:Q90" si="43">H90/M$89*100</f>
        <v>44.768069039913698</v>
      </c>
      <c r="N90" s="24">
        <f t="shared" si="43"/>
        <v>43.721860930465233</v>
      </c>
      <c r="O90" s="4">
        <f t="shared" si="43"/>
        <v>45.991808074897598</v>
      </c>
      <c r="P90" s="4">
        <f t="shared" si="43"/>
        <v>53.125</v>
      </c>
      <c r="Q90" s="4">
        <f t="shared" si="43"/>
        <v>54.486661277283751</v>
      </c>
      <c r="T90" s="187"/>
    </row>
    <row r="91" spans="1:20" ht="15" customHeight="1" x14ac:dyDescent="0.15">
      <c r="B91" s="34" t="s">
        <v>918</v>
      </c>
      <c r="C91" s="233"/>
      <c r="D91" s="233"/>
      <c r="E91" s="233"/>
      <c r="H91" s="18">
        <v>599</v>
      </c>
      <c r="I91" s="18">
        <v>595</v>
      </c>
      <c r="J91" s="18">
        <v>0</v>
      </c>
      <c r="K91" s="18">
        <v>48</v>
      </c>
      <c r="L91" s="67">
        <v>0</v>
      </c>
      <c r="M91" s="109">
        <f t="shared" ref="M91:M94" si="44">H91/M$89*100</f>
        <v>16.154261057173677</v>
      </c>
      <c r="N91" s="24">
        <f t="shared" ref="N91:N94" si="45">I91/N$89*100</f>
        <v>29.764882441220607</v>
      </c>
      <c r="O91" s="4">
        <f t="shared" ref="O91:O94" si="46">J91/O$89*100</f>
        <v>0</v>
      </c>
      <c r="P91" s="4">
        <f t="shared" ref="P91:P94" si="47">K91/P$89*100</f>
        <v>3.4090909090909087</v>
      </c>
      <c r="Q91" s="4">
        <f t="shared" ref="Q91:Q94" si="48">L91/Q$89*100</f>
        <v>0</v>
      </c>
      <c r="T91" s="187"/>
    </row>
    <row r="92" spans="1:20" ht="15" customHeight="1" x14ac:dyDescent="0.15">
      <c r="B92" s="34" t="s">
        <v>919</v>
      </c>
      <c r="C92" s="233"/>
      <c r="D92" s="233"/>
      <c r="E92" s="233"/>
      <c r="H92" s="18">
        <v>1215</v>
      </c>
      <c r="I92" s="18">
        <v>498</v>
      </c>
      <c r="J92" s="18">
        <v>717</v>
      </c>
      <c r="K92" s="18">
        <v>489</v>
      </c>
      <c r="L92" s="67">
        <v>441</v>
      </c>
      <c r="M92" s="109">
        <f t="shared" si="44"/>
        <v>32.76699029126214</v>
      </c>
      <c r="N92" s="24">
        <f t="shared" si="45"/>
        <v>24.912456228114056</v>
      </c>
      <c r="O92" s="4">
        <f t="shared" si="46"/>
        <v>41.954359274429493</v>
      </c>
      <c r="P92" s="4">
        <f t="shared" si="47"/>
        <v>34.730113636363633</v>
      </c>
      <c r="Q92" s="4">
        <f t="shared" si="48"/>
        <v>35.650767987065478</v>
      </c>
      <c r="T92" s="187"/>
    </row>
    <row r="93" spans="1:20" ht="15" customHeight="1" x14ac:dyDescent="0.15">
      <c r="B93" s="34" t="s">
        <v>1016</v>
      </c>
      <c r="C93" s="233"/>
      <c r="D93" s="233"/>
      <c r="E93" s="233"/>
      <c r="H93" s="18">
        <v>166</v>
      </c>
      <c r="I93" s="18">
        <v>0</v>
      </c>
      <c r="J93" s="18">
        <v>170</v>
      </c>
      <c r="K93" s="18">
        <v>84</v>
      </c>
      <c r="L93" s="67">
        <v>84</v>
      </c>
      <c r="M93" s="109">
        <f t="shared" si="44"/>
        <v>4.4768069039913696</v>
      </c>
      <c r="N93" s="24">
        <f t="shared" si="45"/>
        <v>0</v>
      </c>
      <c r="O93" s="4">
        <f t="shared" si="46"/>
        <v>9.9473376243417206</v>
      </c>
      <c r="P93" s="4">
        <f t="shared" si="47"/>
        <v>5.9659090909090908</v>
      </c>
      <c r="Q93" s="4">
        <f t="shared" si="48"/>
        <v>6.7906224737267582</v>
      </c>
      <c r="T93" s="187"/>
    </row>
    <row r="94" spans="1:20" ht="15" customHeight="1" x14ac:dyDescent="0.15">
      <c r="B94" s="34" t="s">
        <v>0</v>
      </c>
      <c r="C94" s="233"/>
      <c r="D94" s="233"/>
      <c r="E94" s="233"/>
      <c r="F94" s="36"/>
      <c r="G94" s="36"/>
      <c r="H94" s="19">
        <v>68</v>
      </c>
      <c r="I94" s="19">
        <v>32</v>
      </c>
      <c r="J94" s="19">
        <v>36</v>
      </c>
      <c r="K94" s="19">
        <v>39</v>
      </c>
      <c r="L94" s="72">
        <v>38</v>
      </c>
      <c r="M94" s="113">
        <f t="shared" si="44"/>
        <v>1.8338727076591153</v>
      </c>
      <c r="N94" s="26">
        <f t="shared" si="45"/>
        <v>1.6008004002000999</v>
      </c>
      <c r="O94" s="5">
        <f t="shared" si="46"/>
        <v>2.1064950263311877</v>
      </c>
      <c r="P94" s="5">
        <f t="shared" si="47"/>
        <v>2.7698863636363638</v>
      </c>
      <c r="Q94" s="5">
        <f t="shared" si="48"/>
        <v>3.0719482619240095</v>
      </c>
      <c r="T94" s="187"/>
    </row>
    <row r="95" spans="1:20" ht="15" customHeight="1" x14ac:dyDescent="0.15">
      <c r="B95" s="38" t="s">
        <v>1</v>
      </c>
      <c r="C95" s="78"/>
      <c r="D95" s="78"/>
      <c r="E95" s="78"/>
      <c r="F95" s="28"/>
      <c r="G95" s="29"/>
      <c r="H95" s="39">
        <f t="shared" ref="H95:Q95" si="49">SUM(H90:H94)</f>
        <v>3708</v>
      </c>
      <c r="I95" s="39">
        <f t="shared" si="49"/>
        <v>1999</v>
      </c>
      <c r="J95" s="39">
        <f t="shared" si="49"/>
        <v>1709</v>
      </c>
      <c r="K95" s="39">
        <f t="shared" si="49"/>
        <v>1408</v>
      </c>
      <c r="L95" s="68">
        <f t="shared" si="49"/>
        <v>1237</v>
      </c>
      <c r="M95" s="110">
        <f t="shared" si="49"/>
        <v>100</v>
      </c>
      <c r="N95" s="25">
        <f t="shared" si="49"/>
        <v>99.999999999999986</v>
      </c>
      <c r="O95" s="6">
        <f t="shared" si="49"/>
        <v>99.999999999999986</v>
      </c>
      <c r="P95" s="6">
        <f t="shared" si="49"/>
        <v>99.999999999999986</v>
      </c>
      <c r="Q95" s="6">
        <f t="shared" si="49"/>
        <v>100</v>
      </c>
    </row>
    <row r="96" spans="1:20" ht="15" customHeight="1" x14ac:dyDescent="0.15">
      <c r="B96" s="62"/>
      <c r="C96" s="45"/>
      <c r="D96" s="45"/>
      <c r="E96" s="45"/>
      <c r="F96" s="45"/>
      <c r="G96" s="45"/>
      <c r="H96" s="111"/>
      <c r="I96" s="111"/>
      <c r="J96" s="111"/>
      <c r="K96" s="111"/>
      <c r="L96" s="111"/>
    </row>
    <row r="97" spans="1:25" ht="15" customHeight="1" x14ac:dyDescent="0.15">
      <c r="A97" s="73" t="s">
        <v>920</v>
      </c>
      <c r="C97" s="1"/>
      <c r="D97" s="1"/>
      <c r="E97" s="1"/>
      <c r="F97" s="1"/>
      <c r="H97" s="7"/>
      <c r="I97" s="54"/>
      <c r="O97" s="187"/>
      <c r="R97" s="44"/>
      <c r="V97" s="44"/>
      <c r="X97" s="44"/>
      <c r="Y97" s="44"/>
    </row>
    <row r="98" spans="1:25" ht="15" customHeight="1" x14ac:dyDescent="0.15">
      <c r="A98" s="1" t="s">
        <v>921</v>
      </c>
      <c r="B98" s="22"/>
      <c r="C98" s="22"/>
      <c r="D98" s="22"/>
      <c r="E98" s="22"/>
      <c r="H98" s="7"/>
      <c r="I98" s="7"/>
      <c r="J98" s="7"/>
      <c r="K98" s="7"/>
      <c r="N98" s="7"/>
    </row>
    <row r="99" spans="1:25" ht="13.65" customHeight="1" x14ac:dyDescent="0.15">
      <c r="B99" s="64"/>
      <c r="C99" s="33"/>
      <c r="D99" s="33"/>
      <c r="E99" s="33"/>
      <c r="F99" s="33"/>
      <c r="G99" s="33"/>
      <c r="H99" s="79"/>
      <c r="I99" s="86"/>
      <c r="J99" s="83" t="s">
        <v>2</v>
      </c>
      <c r="K99" s="86"/>
      <c r="L99" s="86"/>
      <c r="M99" s="106"/>
      <c r="N99" s="86"/>
      <c r="O99" s="83" t="s">
        <v>3</v>
      </c>
      <c r="P99" s="86"/>
      <c r="Q99" s="84"/>
    </row>
    <row r="100" spans="1:25" ht="22.65" customHeight="1" x14ac:dyDescent="0.15">
      <c r="B100" s="34"/>
      <c r="C100" s="233"/>
      <c r="D100" s="233"/>
      <c r="E100" s="233"/>
      <c r="G100" s="75"/>
      <c r="H100" s="96" t="s">
        <v>512</v>
      </c>
      <c r="I100" s="96" t="s">
        <v>210</v>
      </c>
      <c r="J100" s="96" t="s">
        <v>211</v>
      </c>
      <c r="K100" s="96" t="s">
        <v>514</v>
      </c>
      <c r="L100" s="102" t="s">
        <v>213</v>
      </c>
      <c r="M100" s="105" t="s">
        <v>512</v>
      </c>
      <c r="N100" s="96" t="s">
        <v>210</v>
      </c>
      <c r="O100" s="96" t="s">
        <v>211</v>
      </c>
      <c r="P100" s="96" t="s">
        <v>514</v>
      </c>
      <c r="Q100" s="96" t="s">
        <v>213</v>
      </c>
    </row>
    <row r="101" spans="1:25" ht="12" customHeight="1" x14ac:dyDescent="0.15">
      <c r="B101" s="35"/>
      <c r="C101" s="88"/>
      <c r="D101" s="88"/>
      <c r="E101" s="88"/>
      <c r="F101" s="36"/>
      <c r="G101" s="76"/>
      <c r="H101" s="37"/>
      <c r="I101" s="37"/>
      <c r="J101" s="37"/>
      <c r="K101" s="37"/>
      <c r="L101" s="66"/>
      <c r="M101" s="213">
        <f>SUM(H$91:H$93)</f>
        <v>1980</v>
      </c>
      <c r="N101" s="209">
        <f t="shared" ref="N101:Q101" si="50">SUM(I$91:I$93)</f>
        <v>1093</v>
      </c>
      <c r="O101" s="209">
        <f t="shared" si="50"/>
        <v>887</v>
      </c>
      <c r="P101" s="209">
        <f t="shared" si="50"/>
        <v>621</v>
      </c>
      <c r="Q101" s="209">
        <f t="shared" si="50"/>
        <v>525</v>
      </c>
    </row>
    <row r="102" spans="1:25" ht="15" customHeight="1" x14ac:dyDescent="0.15">
      <c r="B102" s="34" t="s">
        <v>922</v>
      </c>
      <c r="C102" s="233"/>
      <c r="D102" s="233"/>
      <c r="E102" s="233"/>
      <c r="H102" s="18">
        <v>454</v>
      </c>
      <c r="I102" s="18">
        <v>285</v>
      </c>
      <c r="J102" s="18">
        <v>169</v>
      </c>
      <c r="K102" s="18">
        <v>135</v>
      </c>
      <c r="L102" s="67">
        <v>116</v>
      </c>
      <c r="M102" s="109">
        <f>H102/M$101*100</f>
        <v>22.929292929292931</v>
      </c>
      <c r="N102" s="24">
        <f>I102/N$101*100</f>
        <v>26.075022872827081</v>
      </c>
      <c r="O102" s="4">
        <f>J102/O$101*100</f>
        <v>19.052987598647125</v>
      </c>
      <c r="P102" s="4">
        <f>K102/P$101*100</f>
        <v>21.739130434782609</v>
      </c>
      <c r="Q102" s="4">
        <f>L102/Q$101*100</f>
        <v>22.095238095238095</v>
      </c>
      <c r="T102" s="187"/>
    </row>
    <row r="103" spans="1:25" ht="15" customHeight="1" x14ac:dyDescent="0.15">
      <c r="B103" s="34" t="s">
        <v>923</v>
      </c>
      <c r="C103" s="233"/>
      <c r="D103" s="233"/>
      <c r="E103" s="233"/>
      <c r="H103" s="18">
        <v>467</v>
      </c>
      <c r="I103" s="18">
        <v>278</v>
      </c>
      <c r="J103" s="18">
        <v>189</v>
      </c>
      <c r="K103" s="18">
        <v>158</v>
      </c>
      <c r="L103" s="67">
        <v>137</v>
      </c>
      <c r="M103" s="109">
        <f t="shared" ref="M103:Q110" si="51">H103/M$101*100</f>
        <v>23.585858585858585</v>
      </c>
      <c r="N103" s="24">
        <f t="shared" si="51"/>
        <v>25.434583714547117</v>
      </c>
      <c r="O103" s="4">
        <f t="shared" si="51"/>
        <v>21.307779030439683</v>
      </c>
      <c r="P103" s="4">
        <f t="shared" si="51"/>
        <v>25.442834138486315</v>
      </c>
      <c r="Q103" s="4">
        <f t="shared" si="51"/>
        <v>26.095238095238095</v>
      </c>
      <c r="T103" s="187"/>
    </row>
    <row r="104" spans="1:25" ht="15" customHeight="1" x14ac:dyDescent="0.15">
      <c r="B104" s="34" t="s">
        <v>924</v>
      </c>
      <c r="C104" s="233"/>
      <c r="D104" s="233"/>
      <c r="E104" s="233"/>
      <c r="H104" s="18">
        <v>273</v>
      </c>
      <c r="I104" s="18">
        <v>144</v>
      </c>
      <c r="J104" s="18">
        <v>129</v>
      </c>
      <c r="K104" s="18">
        <v>75</v>
      </c>
      <c r="L104" s="67">
        <v>60</v>
      </c>
      <c r="M104" s="109">
        <f t="shared" si="51"/>
        <v>13.787878787878787</v>
      </c>
      <c r="N104" s="24">
        <f t="shared" si="51"/>
        <v>13.174748398902103</v>
      </c>
      <c r="O104" s="4">
        <f t="shared" si="51"/>
        <v>14.543404735062007</v>
      </c>
      <c r="P104" s="4">
        <f t="shared" si="51"/>
        <v>12.077294685990339</v>
      </c>
      <c r="Q104" s="4">
        <f t="shared" si="51"/>
        <v>11.428571428571429</v>
      </c>
      <c r="T104" s="187"/>
    </row>
    <row r="105" spans="1:25" ht="15" customHeight="1" x14ac:dyDescent="0.15">
      <c r="B105" s="34" t="s">
        <v>925</v>
      </c>
      <c r="C105" s="233"/>
      <c r="D105" s="233"/>
      <c r="E105" s="233"/>
      <c r="H105" s="18">
        <v>123</v>
      </c>
      <c r="I105" s="18">
        <v>71</v>
      </c>
      <c r="J105" s="18">
        <v>52</v>
      </c>
      <c r="K105" s="18">
        <v>39</v>
      </c>
      <c r="L105" s="67">
        <v>33</v>
      </c>
      <c r="M105" s="109">
        <f t="shared" si="51"/>
        <v>6.2121212121212119</v>
      </c>
      <c r="N105" s="24">
        <f t="shared" si="51"/>
        <v>6.4958828911253432</v>
      </c>
      <c r="O105" s="4">
        <f t="shared" si="51"/>
        <v>5.862457722660654</v>
      </c>
      <c r="P105" s="4">
        <f t="shared" si="51"/>
        <v>6.2801932367149762</v>
      </c>
      <c r="Q105" s="4">
        <f t="shared" si="51"/>
        <v>6.2857142857142865</v>
      </c>
      <c r="T105" s="187"/>
    </row>
    <row r="106" spans="1:25" ht="15" customHeight="1" x14ac:dyDescent="0.15">
      <c r="B106" s="34" t="s">
        <v>926</v>
      </c>
      <c r="C106" s="233"/>
      <c r="D106" s="233"/>
      <c r="E106" s="233"/>
      <c r="H106" s="18">
        <v>67</v>
      </c>
      <c r="I106" s="18">
        <v>44</v>
      </c>
      <c r="J106" s="18">
        <v>23</v>
      </c>
      <c r="K106" s="18">
        <v>17</v>
      </c>
      <c r="L106" s="67">
        <v>13</v>
      </c>
      <c r="M106" s="109">
        <f t="shared" si="51"/>
        <v>3.3838383838383841</v>
      </c>
      <c r="N106" s="24">
        <f t="shared" si="51"/>
        <v>4.0256175663311984</v>
      </c>
      <c r="O106" s="4">
        <f t="shared" si="51"/>
        <v>2.593010146561443</v>
      </c>
      <c r="P106" s="4">
        <f t="shared" si="51"/>
        <v>2.7375201288244768</v>
      </c>
      <c r="Q106" s="4">
        <f t="shared" si="51"/>
        <v>2.4761904761904763</v>
      </c>
      <c r="T106" s="187"/>
    </row>
    <row r="107" spans="1:25" ht="15" customHeight="1" x14ac:dyDescent="0.15">
      <c r="B107" s="34" t="s">
        <v>927</v>
      </c>
      <c r="C107" s="233"/>
      <c r="D107" s="233"/>
      <c r="E107" s="233"/>
      <c r="H107" s="18">
        <v>48</v>
      </c>
      <c r="I107" s="18">
        <v>28</v>
      </c>
      <c r="J107" s="18">
        <v>20</v>
      </c>
      <c r="K107" s="18">
        <v>30</v>
      </c>
      <c r="L107" s="67">
        <v>28</v>
      </c>
      <c r="M107" s="109">
        <f t="shared" si="51"/>
        <v>2.4242424242424243</v>
      </c>
      <c r="N107" s="24">
        <f t="shared" si="51"/>
        <v>2.5617566331198534</v>
      </c>
      <c r="O107" s="4">
        <f t="shared" si="51"/>
        <v>2.254791431792559</v>
      </c>
      <c r="P107" s="4">
        <f t="shared" si="51"/>
        <v>4.8309178743961354</v>
      </c>
      <c r="Q107" s="4">
        <f t="shared" si="51"/>
        <v>5.3333333333333339</v>
      </c>
      <c r="T107" s="187"/>
    </row>
    <row r="108" spans="1:25" ht="15" customHeight="1" x14ac:dyDescent="0.15">
      <c r="B108" s="34" t="s">
        <v>928</v>
      </c>
      <c r="C108" s="233"/>
      <c r="D108" s="233"/>
      <c r="E108" s="233"/>
      <c r="H108" s="18">
        <v>441</v>
      </c>
      <c r="I108" s="18">
        <v>205</v>
      </c>
      <c r="J108" s="18">
        <v>236</v>
      </c>
      <c r="K108" s="18">
        <v>112</v>
      </c>
      <c r="L108" s="67">
        <v>91</v>
      </c>
      <c r="M108" s="109">
        <f t="shared" si="51"/>
        <v>22.272727272727273</v>
      </c>
      <c r="N108" s="24">
        <f t="shared" si="51"/>
        <v>18.755718206770357</v>
      </c>
      <c r="O108" s="4">
        <f t="shared" si="51"/>
        <v>26.606538895152198</v>
      </c>
      <c r="P108" s="4">
        <f t="shared" si="51"/>
        <v>18.035426731078903</v>
      </c>
      <c r="Q108" s="4">
        <f t="shared" si="51"/>
        <v>17.333333333333336</v>
      </c>
      <c r="T108" s="187"/>
    </row>
    <row r="109" spans="1:25" ht="15" customHeight="1" x14ac:dyDescent="0.15">
      <c r="B109" s="34" t="s">
        <v>60</v>
      </c>
      <c r="C109" s="233"/>
      <c r="D109" s="233"/>
      <c r="E109" s="233"/>
      <c r="H109" s="18">
        <v>60</v>
      </c>
      <c r="I109" s="18">
        <v>13</v>
      </c>
      <c r="J109" s="18">
        <v>47</v>
      </c>
      <c r="K109" s="18">
        <v>35</v>
      </c>
      <c r="L109" s="67">
        <v>30</v>
      </c>
      <c r="M109" s="109">
        <f t="shared" si="51"/>
        <v>3.0303030303030303</v>
      </c>
      <c r="N109" s="24">
        <f t="shared" si="51"/>
        <v>1.1893870082342177</v>
      </c>
      <c r="O109" s="4">
        <f t="shared" si="51"/>
        <v>5.2987598647125145</v>
      </c>
      <c r="P109" s="4">
        <f t="shared" si="51"/>
        <v>5.636070853462158</v>
      </c>
      <c r="Q109" s="4">
        <f t="shared" si="51"/>
        <v>5.7142857142857144</v>
      </c>
      <c r="T109" s="187"/>
    </row>
    <row r="110" spans="1:25" ht="15" customHeight="1" x14ac:dyDescent="0.15">
      <c r="B110" s="34" t="s">
        <v>0</v>
      </c>
      <c r="C110" s="233"/>
      <c r="D110" s="233"/>
      <c r="E110" s="233"/>
      <c r="F110" s="36"/>
      <c r="G110" s="36"/>
      <c r="H110" s="19">
        <v>47</v>
      </c>
      <c r="I110" s="19">
        <v>25</v>
      </c>
      <c r="J110" s="19">
        <v>22</v>
      </c>
      <c r="K110" s="19">
        <v>20</v>
      </c>
      <c r="L110" s="72">
        <v>17</v>
      </c>
      <c r="M110" s="113">
        <f t="shared" si="51"/>
        <v>2.3737373737373737</v>
      </c>
      <c r="N110" s="26">
        <f t="shared" si="51"/>
        <v>2.2872827081427265</v>
      </c>
      <c r="O110" s="5">
        <f t="shared" si="51"/>
        <v>2.480270574971815</v>
      </c>
      <c r="P110" s="5">
        <f t="shared" si="51"/>
        <v>3.2206119162640898</v>
      </c>
      <c r="Q110" s="5">
        <f t="shared" si="51"/>
        <v>3.2380952380952377</v>
      </c>
      <c r="T110" s="187"/>
    </row>
    <row r="111" spans="1:25" ht="15" customHeight="1" x14ac:dyDescent="0.15">
      <c r="B111" s="38" t="s">
        <v>1</v>
      </c>
      <c r="C111" s="78"/>
      <c r="D111" s="78"/>
      <c r="E111" s="78"/>
      <c r="F111" s="28"/>
      <c r="G111" s="29"/>
      <c r="H111" s="39">
        <f t="shared" ref="H111:Q111" si="52">SUM(H102:H110)</f>
        <v>1980</v>
      </c>
      <c r="I111" s="39">
        <f t="shared" si="52"/>
        <v>1093</v>
      </c>
      <c r="J111" s="39">
        <f t="shared" si="52"/>
        <v>887</v>
      </c>
      <c r="K111" s="39">
        <f t="shared" si="52"/>
        <v>621</v>
      </c>
      <c r="L111" s="68">
        <f t="shared" si="52"/>
        <v>525</v>
      </c>
      <c r="M111" s="110">
        <f t="shared" si="52"/>
        <v>99.999999999999986</v>
      </c>
      <c r="N111" s="25">
        <f t="shared" si="52"/>
        <v>100</v>
      </c>
      <c r="O111" s="6">
        <f t="shared" si="52"/>
        <v>99.999999999999986</v>
      </c>
      <c r="P111" s="6">
        <f t="shared" si="52"/>
        <v>100</v>
      </c>
      <c r="Q111" s="6">
        <f t="shared" si="52"/>
        <v>100.00000000000001</v>
      </c>
    </row>
    <row r="112" spans="1:25" ht="15" customHeight="1" x14ac:dyDescent="0.15">
      <c r="B112" s="62"/>
      <c r="C112" s="45"/>
      <c r="D112" s="45"/>
      <c r="E112" s="45"/>
      <c r="F112" s="45"/>
      <c r="G112" s="45"/>
      <c r="H112" s="111"/>
      <c r="I112" s="111"/>
      <c r="J112" s="111"/>
      <c r="K112" s="111"/>
      <c r="L112" s="111"/>
    </row>
    <row r="113" spans="1:20" ht="15" customHeight="1" x14ac:dyDescent="0.15">
      <c r="A113" s="1" t="s">
        <v>929</v>
      </c>
      <c r="B113" s="22"/>
      <c r="C113" s="22"/>
      <c r="D113" s="22"/>
      <c r="E113" s="22"/>
      <c r="H113" s="7"/>
      <c r="I113" s="7"/>
      <c r="J113" s="7"/>
      <c r="K113" s="7"/>
      <c r="N113" s="7"/>
    </row>
    <row r="114" spans="1:20" ht="13.65" customHeight="1" x14ac:dyDescent="0.15">
      <c r="B114" s="64"/>
      <c r="C114" s="33"/>
      <c r="D114" s="33"/>
      <c r="E114" s="33"/>
      <c r="F114" s="33"/>
      <c r="G114" s="33"/>
      <c r="H114" s="79"/>
      <c r="I114" s="86"/>
      <c r="J114" s="83" t="s">
        <v>2</v>
      </c>
      <c r="K114" s="86"/>
      <c r="L114" s="86"/>
      <c r="M114" s="106"/>
      <c r="N114" s="86"/>
      <c r="O114" s="83" t="s">
        <v>3</v>
      </c>
      <c r="P114" s="86"/>
      <c r="Q114" s="84"/>
    </row>
    <row r="115" spans="1:20" ht="22.65" customHeight="1" x14ac:dyDescent="0.15">
      <c r="B115" s="34"/>
      <c r="C115" s="233"/>
      <c r="D115" s="233"/>
      <c r="E115" s="233"/>
      <c r="G115" s="75"/>
      <c r="H115" s="96" t="s">
        <v>512</v>
      </c>
      <c r="I115" s="96" t="s">
        <v>210</v>
      </c>
      <c r="J115" s="96" t="s">
        <v>211</v>
      </c>
      <c r="K115" s="96" t="s">
        <v>514</v>
      </c>
      <c r="L115" s="102" t="s">
        <v>213</v>
      </c>
      <c r="M115" s="105" t="s">
        <v>512</v>
      </c>
      <c r="N115" s="96" t="s">
        <v>210</v>
      </c>
      <c r="O115" s="96" t="s">
        <v>211</v>
      </c>
      <c r="P115" s="96" t="s">
        <v>514</v>
      </c>
      <c r="Q115" s="96" t="s">
        <v>213</v>
      </c>
    </row>
    <row r="116" spans="1:20" ht="12" customHeight="1" x14ac:dyDescent="0.15">
      <c r="B116" s="35"/>
      <c r="C116" s="88"/>
      <c r="D116" s="88"/>
      <c r="E116" s="88"/>
      <c r="F116" s="36"/>
      <c r="G116" s="76"/>
      <c r="H116" s="37"/>
      <c r="I116" s="37"/>
      <c r="J116" s="37"/>
      <c r="K116" s="37"/>
      <c r="L116" s="66"/>
      <c r="M116" s="213">
        <f>SUM(H$91:H$93)</f>
        <v>1980</v>
      </c>
      <c r="N116" s="209">
        <f t="shared" ref="N116" si="53">SUM(I$91:I$93)</f>
        <v>1093</v>
      </c>
      <c r="O116" s="209">
        <f t="shared" ref="O116" si="54">SUM(J$91:J$93)</f>
        <v>887</v>
      </c>
      <c r="P116" s="209">
        <f t="shared" ref="P116" si="55">SUM(K$91:K$93)</f>
        <v>621</v>
      </c>
      <c r="Q116" s="209">
        <f t="shared" ref="Q116" si="56">SUM(L$91:L$93)</f>
        <v>525</v>
      </c>
    </row>
    <row r="117" spans="1:20" ht="15" customHeight="1" x14ac:dyDescent="0.15">
      <c r="B117" s="34" t="s">
        <v>930</v>
      </c>
      <c r="C117" s="233"/>
      <c r="D117" s="233"/>
      <c r="E117" s="233"/>
      <c r="H117" s="18">
        <v>591</v>
      </c>
      <c r="I117" s="18">
        <v>331</v>
      </c>
      <c r="J117" s="18">
        <v>260</v>
      </c>
      <c r="K117" s="18">
        <v>200</v>
      </c>
      <c r="L117" s="67">
        <v>166</v>
      </c>
      <c r="M117" s="109">
        <f>H117/M$116*100</f>
        <v>29.848484848484848</v>
      </c>
      <c r="N117" s="24">
        <f>I117/N$116*100</f>
        <v>30.283623055809699</v>
      </c>
      <c r="O117" s="4">
        <f>J117/O$116*100</f>
        <v>29.312288613303267</v>
      </c>
      <c r="P117" s="4">
        <f>K117/P$116*100</f>
        <v>32.206119162640903</v>
      </c>
      <c r="Q117" s="4">
        <f>L117/Q$116*100</f>
        <v>31.61904761904762</v>
      </c>
      <c r="T117" s="187"/>
    </row>
    <row r="118" spans="1:20" ht="15" customHeight="1" x14ac:dyDescent="0.15">
      <c r="B118" s="34" t="s">
        <v>931</v>
      </c>
      <c r="C118" s="233"/>
      <c r="D118" s="233"/>
      <c r="E118" s="233"/>
      <c r="H118" s="18">
        <v>401</v>
      </c>
      <c r="I118" s="18">
        <v>259</v>
      </c>
      <c r="J118" s="18">
        <v>142</v>
      </c>
      <c r="K118" s="18">
        <v>160</v>
      </c>
      <c r="L118" s="67">
        <v>121</v>
      </c>
      <c r="M118" s="109">
        <f t="shared" ref="M118:Q123" si="57">H118/M$116*100</f>
        <v>20.252525252525253</v>
      </c>
      <c r="N118" s="24">
        <f t="shared" si="57"/>
        <v>23.696248856358647</v>
      </c>
      <c r="O118" s="4">
        <f t="shared" si="57"/>
        <v>16.009019165727171</v>
      </c>
      <c r="P118" s="4">
        <f t="shared" si="57"/>
        <v>25.764895330112719</v>
      </c>
      <c r="Q118" s="4">
        <f t="shared" si="57"/>
        <v>23.047619047619047</v>
      </c>
      <c r="T118" s="187"/>
    </row>
    <row r="119" spans="1:20" ht="15" customHeight="1" x14ac:dyDescent="0.15">
      <c r="B119" s="34" t="s">
        <v>932</v>
      </c>
      <c r="C119" s="233"/>
      <c r="D119" s="233"/>
      <c r="E119" s="233"/>
      <c r="H119" s="18">
        <v>117</v>
      </c>
      <c r="I119" s="18">
        <v>53</v>
      </c>
      <c r="J119" s="18">
        <v>64</v>
      </c>
      <c r="K119" s="18">
        <v>17</v>
      </c>
      <c r="L119" s="67">
        <v>17</v>
      </c>
      <c r="M119" s="109">
        <f t="shared" si="57"/>
        <v>5.9090909090909092</v>
      </c>
      <c r="N119" s="24">
        <f t="shared" si="57"/>
        <v>4.8490393412625803</v>
      </c>
      <c r="O119" s="4">
        <f t="shared" si="57"/>
        <v>7.2153325817361891</v>
      </c>
      <c r="P119" s="4">
        <f t="shared" si="57"/>
        <v>2.7375201288244768</v>
      </c>
      <c r="Q119" s="4">
        <f t="shared" si="57"/>
        <v>3.2380952380952377</v>
      </c>
      <c r="T119" s="187"/>
    </row>
    <row r="120" spans="1:20" ht="15" customHeight="1" x14ac:dyDescent="0.15">
      <c r="B120" s="34" t="s">
        <v>933</v>
      </c>
      <c r="C120" s="233"/>
      <c r="D120" s="233"/>
      <c r="E120" s="233"/>
      <c r="H120" s="18">
        <v>71</v>
      </c>
      <c r="I120" s="18">
        <v>39</v>
      </c>
      <c r="J120" s="18">
        <v>32</v>
      </c>
      <c r="K120" s="18">
        <v>20</v>
      </c>
      <c r="L120" s="67">
        <v>18</v>
      </c>
      <c r="M120" s="109">
        <f t="shared" si="57"/>
        <v>3.5858585858585861</v>
      </c>
      <c r="N120" s="24">
        <f t="shared" si="57"/>
        <v>3.5681610247026532</v>
      </c>
      <c r="O120" s="4">
        <f t="shared" si="57"/>
        <v>3.6076662908680945</v>
      </c>
      <c r="P120" s="4">
        <f t="shared" si="57"/>
        <v>3.2206119162640898</v>
      </c>
      <c r="Q120" s="4">
        <f t="shared" si="57"/>
        <v>3.4285714285714288</v>
      </c>
      <c r="T120" s="187"/>
    </row>
    <row r="121" spans="1:20" ht="15" customHeight="1" x14ac:dyDescent="0.15">
      <c r="B121" s="34" t="s">
        <v>934</v>
      </c>
      <c r="C121" s="233"/>
      <c r="D121" s="233"/>
      <c r="E121" s="233"/>
      <c r="H121" s="18">
        <v>616</v>
      </c>
      <c r="I121" s="18">
        <v>327</v>
      </c>
      <c r="J121" s="18">
        <v>289</v>
      </c>
      <c r="K121" s="18">
        <v>159</v>
      </c>
      <c r="L121" s="67">
        <v>144</v>
      </c>
      <c r="M121" s="109">
        <f t="shared" si="57"/>
        <v>31.111111111111111</v>
      </c>
      <c r="N121" s="24">
        <f t="shared" si="57"/>
        <v>29.917657822506861</v>
      </c>
      <c r="O121" s="4">
        <f t="shared" si="57"/>
        <v>32.581736189402484</v>
      </c>
      <c r="P121" s="4">
        <f t="shared" si="57"/>
        <v>25.60386473429952</v>
      </c>
      <c r="Q121" s="4">
        <f t="shared" si="57"/>
        <v>27.428571428571431</v>
      </c>
      <c r="T121" s="187"/>
    </row>
    <row r="122" spans="1:20" ht="15" customHeight="1" x14ac:dyDescent="0.15">
      <c r="B122" s="34" t="s">
        <v>60</v>
      </c>
      <c r="C122" s="233"/>
      <c r="D122" s="233"/>
      <c r="E122" s="233"/>
      <c r="H122" s="18">
        <v>164</v>
      </c>
      <c r="I122" s="18">
        <v>79</v>
      </c>
      <c r="J122" s="18">
        <v>85</v>
      </c>
      <c r="K122" s="18">
        <v>57</v>
      </c>
      <c r="L122" s="67">
        <v>48</v>
      </c>
      <c r="M122" s="109">
        <f t="shared" si="57"/>
        <v>8.2828282828282838</v>
      </c>
      <c r="N122" s="24">
        <f t="shared" si="57"/>
        <v>7.2278133577310149</v>
      </c>
      <c r="O122" s="4">
        <f t="shared" si="57"/>
        <v>9.5828635851183765</v>
      </c>
      <c r="P122" s="4">
        <f t="shared" si="57"/>
        <v>9.1787439613526569</v>
      </c>
      <c r="Q122" s="4">
        <f t="shared" si="57"/>
        <v>9.1428571428571423</v>
      </c>
      <c r="T122" s="187"/>
    </row>
    <row r="123" spans="1:20" ht="15" customHeight="1" x14ac:dyDescent="0.15">
      <c r="B123" s="34" t="s">
        <v>0</v>
      </c>
      <c r="C123" s="233"/>
      <c r="D123" s="233"/>
      <c r="E123" s="233"/>
      <c r="F123" s="36"/>
      <c r="G123" s="36"/>
      <c r="H123" s="19">
        <v>45</v>
      </c>
      <c r="I123" s="19">
        <v>26</v>
      </c>
      <c r="J123" s="19">
        <v>19</v>
      </c>
      <c r="K123" s="19">
        <v>23</v>
      </c>
      <c r="L123" s="72">
        <v>22</v>
      </c>
      <c r="M123" s="113">
        <f t="shared" si="57"/>
        <v>2.2727272727272729</v>
      </c>
      <c r="N123" s="26">
        <f t="shared" si="57"/>
        <v>2.3787740164684354</v>
      </c>
      <c r="O123" s="5">
        <f t="shared" si="57"/>
        <v>2.142051860202931</v>
      </c>
      <c r="P123" s="5">
        <f t="shared" si="57"/>
        <v>3.7037037037037033</v>
      </c>
      <c r="Q123" s="5">
        <f t="shared" si="57"/>
        <v>4.1904761904761907</v>
      </c>
      <c r="T123" s="187"/>
    </row>
    <row r="124" spans="1:20" ht="15" customHeight="1" x14ac:dyDescent="0.15">
      <c r="B124" s="38" t="s">
        <v>1</v>
      </c>
      <c r="C124" s="78"/>
      <c r="D124" s="78"/>
      <c r="E124" s="78"/>
      <c r="F124" s="28"/>
      <c r="G124" s="29"/>
      <c r="H124" s="39">
        <f>SUM(H117:H123)</f>
        <v>2005</v>
      </c>
      <c r="I124" s="39">
        <f>SUM(I117:I123)</f>
        <v>1114</v>
      </c>
      <c r="J124" s="39">
        <f>SUM(J117:J123)</f>
        <v>891</v>
      </c>
      <c r="K124" s="39">
        <f>SUM(K117:K123)</f>
        <v>636</v>
      </c>
      <c r="L124" s="68">
        <f>SUM(L117:L123)</f>
        <v>536</v>
      </c>
      <c r="M124" s="110" t="str">
        <f>IF(SUM(M117:M123)&gt;100,"－",SUM(M117:M123))</f>
        <v>－</v>
      </c>
      <c r="N124" s="25" t="str">
        <f t="shared" ref="N124:Q124" si="58">IF(SUM(N117:N123)&gt;100,"－",SUM(N117:N123))</f>
        <v>－</v>
      </c>
      <c r="O124" s="6" t="str">
        <f t="shared" si="58"/>
        <v>－</v>
      </c>
      <c r="P124" s="6" t="str">
        <f t="shared" si="58"/>
        <v>－</v>
      </c>
      <c r="Q124" s="6" t="str">
        <f t="shared" si="58"/>
        <v>－</v>
      </c>
    </row>
    <row r="125" spans="1:20" ht="15" customHeight="1" x14ac:dyDescent="0.15">
      <c r="B125" s="62"/>
      <c r="C125" s="45"/>
      <c r="D125" s="45"/>
      <c r="E125" s="45"/>
      <c r="F125" s="45"/>
      <c r="G125" s="45"/>
      <c r="H125" s="111"/>
      <c r="I125" s="111"/>
      <c r="J125" s="111"/>
      <c r="K125" s="111"/>
      <c r="L125" s="111"/>
    </row>
    <row r="126" spans="1:20" ht="15" customHeight="1" x14ac:dyDescent="0.15">
      <c r="A126" s="1" t="s">
        <v>935</v>
      </c>
      <c r="B126" s="22"/>
      <c r="C126" s="22"/>
      <c r="D126" s="22"/>
      <c r="E126" s="22"/>
      <c r="H126" s="7"/>
      <c r="I126" s="7"/>
      <c r="J126" s="7"/>
      <c r="K126" s="7"/>
      <c r="N126" s="7"/>
    </row>
    <row r="127" spans="1:20" ht="13.65" customHeight="1" x14ac:dyDescent="0.15">
      <c r="B127" s="64"/>
      <c r="C127" s="33"/>
      <c r="D127" s="33"/>
      <c r="E127" s="33"/>
      <c r="F127" s="33"/>
      <c r="G127" s="33"/>
      <c r="H127" s="79"/>
      <c r="I127" s="86"/>
      <c r="J127" s="83" t="s">
        <v>2</v>
      </c>
      <c r="K127" s="86"/>
      <c r="L127" s="86"/>
      <c r="M127" s="106"/>
      <c r="N127" s="86"/>
      <c r="O127" s="83" t="s">
        <v>3</v>
      </c>
      <c r="P127" s="86"/>
      <c r="Q127" s="84"/>
    </row>
    <row r="128" spans="1:20" ht="22.65" customHeight="1" x14ac:dyDescent="0.15">
      <c r="B128" s="34"/>
      <c r="C128" s="233"/>
      <c r="D128" s="233"/>
      <c r="E128" s="233"/>
      <c r="G128" s="75"/>
      <c r="H128" s="96" t="s">
        <v>512</v>
      </c>
      <c r="I128" s="96" t="s">
        <v>210</v>
      </c>
      <c r="J128" s="96" t="s">
        <v>211</v>
      </c>
      <c r="K128" s="96" t="s">
        <v>514</v>
      </c>
      <c r="L128" s="102" t="s">
        <v>213</v>
      </c>
      <c r="M128" s="105" t="s">
        <v>512</v>
      </c>
      <c r="N128" s="96" t="s">
        <v>210</v>
      </c>
      <c r="O128" s="96" t="s">
        <v>211</v>
      </c>
      <c r="P128" s="96" t="s">
        <v>514</v>
      </c>
      <c r="Q128" s="96" t="s">
        <v>213</v>
      </c>
    </row>
    <row r="129" spans="1:20" ht="12" customHeight="1" x14ac:dyDescent="0.15">
      <c r="B129" s="35"/>
      <c r="C129" s="88"/>
      <c r="D129" s="88"/>
      <c r="E129" s="88"/>
      <c r="F129" s="36"/>
      <c r="G129" s="76"/>
      <c r="H129" s="37"/>
      <c r="I129" s="37"/>
      <c r="J129" s="37"/>
      <c r="K129" s="37"/>
      <c r="L129" s="66"/>
      <c r="M129" s="213">
        <f>SUM(H$91:H$93)</f>
        <v>1980</v>
      </c>
      <c r="N129" s="209">
        <f t="shared" ref="N129" si="59">SUM(I$91:I$93)</f>
        <v>1093</v>
      </c>
      <c r="O129" s="209">
        <f t="shared" ref="O129" si="60">SUM(J$91:J$93)</f>
        <v>887</v>
      </c>
      <c r="P129" s="209">
        <f t="shared" ref="P129" si="61">SUM(K$91:K$93)</f>
        <v>621</v>
      </c>
      <c r="Q129" s="209">
        <f t="shared" ref="Q129" si="62">SUM(L$91:L$93)</f>
        <v>525</v>
      </c>
    </row>
    <row r="130" spans="1:20" ht="15" customHeight="1" x14ac:dyDescent="0.15">
      <c r="B130" s="34" t="s">
        <v>936</v>
      </c>
      <c r="C130" s="233"/>
      <c r="D130" s="233"/>
      <c r="E130" s="233"/>
      <c r="H130" s="18">
        <v>682</v>
      </c>
      <c r="I130" s="18">
        <v>489</v>
      </c>
      <c r="J130" s="18">
        <v>193</v>
      </c>
      <c r="K130" s="18">
        <v>176</v>
      </c>
      <c r="L130" s="67">
        <v>135</v>
      </c>
      <c r="M130" s="109">
        <f t="shared" ref="M130:Q134" si="63">H130/M$129*100</f>
        <v>34.444444444444443</v>
      </c>
      <c r="N130" s="24">
        <f t="shared" si="63"/>
        <v>44.73924977127173</v>
      </c>
      <c r="O130" s="4">
        <f t="shared" si="63"/>
        <v>21.758737316798197</v>
      </c>
      <c r="P130" s="4">
        <f t="shared" si="63"/>
        <v>28.341384863123992</v>
      </c>
      <c r="Q130" s="4">
        <f t="shared" si="63"/>
        <v>25.714285714285712</v>
      </c>
      <c r="T130" s="187"/>
    </row>
    <row r="131" spans="1:20" ht="15" customHeight="1" x14ac:dyDescent="0.15">
      <c r="B131" s="34" t="s">
        <v>937</v>
      </c>
      <c r="C131" s="233"/>
      <c r="D131" s="233"/>
      <c r="E131" s="233"/>
      <c r="H131" s="18">
        <v>264</v>
      </c>
      <c r="I131" s="18">
        <v>150</v>
      </c>
      <c r="J131" s="18">
        <v>114</v>
      </c>
      <c r="K131" s="18">
        <v>102</v>
      </c>
      <c r="L131" s="67">
        <v>81</v>
      </c>
      <c r="M131" s="109">
        <f t="shared" si="63"/>
        <v>13.333333333333334</v>
      </c>
      <c r="N131" s="24">
        <f t="shared" si="63"/>
        <v>13.72369624885636</v>
      </c>
      <c r="O131" s="4">
        <f t="shared" si="63"/>
        <v>12.852311161217585</v>
      </c>
      <c r="P131" s="4">
        <f t="shared" si="63"/>
        <v>16.425120772946862</v>
      </c>
      <c r="Q131" s="4">
        <f t="shared" si="63"/>
        <v>15.428571428571427</v>
      </c>
      <c r="T131" s="187"/>
    </row>
    <row r="132" spans="1:20" ht="15" customHeight="1" x14ac:dyDescent="0.15">
      <c r="B132" s="34" t="s">
        <v>938</v>
      </c>
      <c r="C132" s="233"/>
      <c r="D132" s="233"/>
      <c r="E132" s="233"/>
      <c r="H132" s="18">
        <v>712</v>
      </c>
      <c r="I132" s="18">
        <v>294</v>
      </c>
      <c r="J132" s="18">
        <v>418</v>
      </c>
      <c r="K132" s="18">
        <v>224</v>
      </c>
      <c r="L132" s="67">
        <v>198</v>
      </c>
      <c r="M132" s="109">
        <f t="shared" si="63"/>
        <v>35.959595959595958</v>
      </c>
      <c r="N132" s="24">
        <f t="shared" si="63"/>
        <v>26.898444647758463</v>
      </c>
      <c r="O132" s="4">
        <f t="shared" si="63"/>
        <v>47.125140924464489</v>
      </c>
      <c r="P132" s="4">
        <f t="shared" si="63"/>
        <v>36.070853462157807</v>
      </c>
      <c r="Q132" s="4">
        <f t="shared" si="63"/>
        <v>37.714285714285715</v>
      </c>
      <c r="T132" s="187"/>
    </row>
    <row r="133" spans="1:20" ht="15" customHeight="1" x14ac:dyDescent="0.15">
      <c r="B133" s="34" t="s">
        <v>60</v>
      </c>
      <c r="C133" s="233"/>
      <c r="D133" s="233"/>
      <c r="E133" s="233"/>
      <c r="H133" s="18">
        <v>204</v>
      </c>
      <c r="I133" s="18">
        <v>99</v>
      </c>
      <c r="J133" s="18">
        <v>105</v>
      </c>
      <c r="K133" s="18">
        <v>72</v>
      </c>
      <c r="L133" s="67">
        <v>68</v>
      </c>
      <c r="M133" s="109">
        <f t="shared" si="63"/>
        <v>10.303030303030303</v>
      </c>
      <c r="N133" s="24">
        <f t="shared" si="63"/>
        <v>9.0576395242451966</v>
      </c>
      <c r="O133" s="4">
        <f t="shared" si="63"/>
        <v>11.837655016910936</v>
      </c>
      <c r="P133" s="4">
        <f t="shared" si="63"/>
        <v>11.594202898550725</v>
      </c>
      <c r="Q133" s="4">
        <f t="shared" si="63"/>
        <v>12.952380952380951</v>
      </c>
      <c r="T133" s="187"/>
    </row>
    <row r="134" spans="1:20" ht="15" customHeight="1" x14ac:dyDescent="0.15">
      <c r="B134" s="34" t="s">
        <v>0</v>
      </c>
      <c r="C134" s="233"/>
      <c r="D134" s="233"/>
      <c r="E134" s="233"/>
      <c r="F134" s="36"/>
      <c r="G134" s="36"/>
      <c r="H134" s="19">
        <v>118</v>
      </c>
      <c r="I134" s="19">
        <v>61</v>
      </c>
      <c r="J134" s="19">
        <v>57</v>
      </c>
      <c r="K134" s="19">
        <v>47</v>
      </c>
      <c r="L134" s="72">
        <v>43</v>
      </c>
      <c r="M134" s="113">
        <f t="shared" si="63"/>
        <v>5.9595959595959602</v>
      </c>
      <c r="N134" s="26">
        <f t="shared" si="63"/>
        <v>5.5809698078682519</v>
      </c>
      <c r="O134" s="5">
        <f t="shared" si="63"/>
        <v>6.4261555806087927</v>
      </c>
      <c r="P134" s="5">
        <f t="shared" si="63"/>
        <v>7.5684380032206118</v>
      </c>
      <c r="Q134" s="5">
        <f t="shared" si="63"/>
        <v>8.1904761904761916</v>
      </c>
      <c r="T134" s="187"/>
    </row>
    <row r="135" spans="1:20" ht="15" customHeight="1" x14ac:dyDescent="0.15">
      <c r="B135" s="38" t="s">
        <v>1</v>
      </c>
      <c r="C135" s="78"/>
      <c r="D135" s="78"/>
      <c r="E135" s="78"/>
      <c r="F135" s="28"/>
      <c r="G135" s="29"/>
      <c r="H135" s="39">
        <f t="shared" ref="H135:Q135" si="64">SUM(H130:H134)</f>
        <v>1980</v>
      </c>
      <c r="I135" s="39">
        <f t="shared" si="64"/>
        <v>1093</v>
      </c>
      <c r="J135" s="39">
        <f t="shared" si="64"/>
        <v>887</v>
      </c>
      <c r="K135" s="39">
        <f t="shared" si="64"/>
        <v>621</v>
      </c>
      <c r="L135" s="68">
        <f t="shared" si="64"/>
        <v>525</v>
      </c>
      <c r="M135" s="110">
        <f t="shared" si="64"/>
        <v>99.999999999999986</v>
      </c>
      <c r="N135" s="25">
        <f t="shared" si="64"/>
        <v>100</v>
      </c>
      <c r="O135" s="6">
        <f t="shared" si="64"/>
        <v>100</v>
      </c>
      <c r="P135" s="6">
        <f t="shared" si="64"/>
        <v>99.999999999999986</v>
      </c>
      <c r="Q135" s="6">
        <f t="shared" si="64"/>
        <v>100</v>
      </c>
    </row>
    <row r="136" spans="1:20" ht="15" customHeight="1" x14ac:dyDescent="0.15">
      <c r="B136" s="62"/>
      <c r="C136" s="45"/>
      <c r="D136" s="45"/>
      <c r="E136" s="45"/>
      <c r="F136" s="45"/>
      <c r="G136" s="45"/>
      <c r="H136" s="111"/>
      <c r="I136" s="111"/>
      <c r="J136" s="111"/>
      <c r="K136" s="111"/>
      <c r="L136" s="111"/>
    </row>
    <row r="137" spans="1:20" ht="15" customHeight="1" x14ac:dyDescent="0.15">
      <c r="A137" s="1" t="s">
        <v>939</v>
      </c>
      <c r="B137" s="22"/>
      <c r="C137" s="22"/>
      <c r="D137" s="22"/>
      <c r="E137" s="22"/>
      <c r="H137" s="7"/>
      <c r="I137" s="7"/>
      <c r="J137" s="7"/>
      <c r="K137" s="7"/>
      <c r="N137" s="7"/>
    </row>
    <row r="138" spans="1:20" ht="13.65" customHeight="1" x14ac:dyDescent="0.15">
      <c r="B138" s="64"/>
      <c r="C138" s="33"/>
      <c r="D138" s="33"/>
      <c r="E138" s="33"/>
      <c r="F138" s="33"/>
      <c r="G138" s="33"/>
      <c r="H138" s="79"/>
      <c r="I138" s="86"/>
      <c r="J138" s="83" t="s">
        <v>2</v>
      </c>
      <c r="K138" s="86"/>
      <c r="L138" s="86"/>
      <c r="M138" s="106"/>
      <c r="N138" s="86"/>
      <c r="O138" s="83" t="s">
        <v>3</v>
      </c>
      <c r="P138" s="86"/>
      <c r="Q138" s="84"/>
    </row>
    <row r="139" spans="1:20" ht="22.65" customHeight="1" x14ac:dyDescent="0.15">
      <c r="B139" s="34"/>
      <c r="C139" s="233"/>
      <c r="D139" s="233"/>
      <c r="E139" s="233"/>
      <c r="G139" s="75"/>
      <c r="H139" s="96" t="s">
        <v>512</v>
      </c>
      <c r="I139" s="96" t="s">
        <v>210</v>
      </c>
      <c r="J139" s="96" t="s">
        <v>211</v>
      </c>
      <c r="K139" s="96" t="s">
        <v>514</v>
      </c>
      <c r="L139" s="102" t="s">
        <v>213</v>
      </c>
      <c r="M139" s="105" t="s">
        <v>512</v>
      </c>
      <c r="N139" s="96" t="s">
        <v>210</v>
      </c>
      <c r="O139" s="96" t="s">
        <v>211</v>
      </c>
      <c r="P139" s="96" t="s">
        <v>514</v>
      </c>
      <c r="Q139" s="96" t="s">
        <v>213</v>
      </c>
    </row>
    <row r="140" spans="1:20" ht="12" customHeight="1" x14ac:dyDescent="0.15">
      <c r="B140" s="35"/>
      <c r="C140" s="88"/>
      <c r="D140" s="88"/>
      <c r="E140" s="88"/>
      <c r="F140" s="36"/>
      <c r="G140" s="76"/>
      <c r="H140" s="37"/>
      <c r="I140" s="37"/>
      <c r="J140" s="37"/>
      <c r="K140" s="37"/>
      <c r="L140" s="66"/>
      <c r="M140" s="213">
        <f>SUM(H$91:H$93)</f>
        <v>1980</v>
      </c>
      <c r="N140" s="209">
        <f t="shared" ref="N140" si="65">SUM(I$91:I$93)</f>
        <v>1093</v>
      </c>
      <c r="O140" s="209">
        <f t="shared" ref="O140" si="66">SUM(J$91:J$93)</f>
        <v>887</v>
      </c>
      <c r="P140" s="209">
        <f t="shared" ref="P140" si="67">SUM(K$91:K$93)</f>
        <v>621</v>
      </c>
      <c r="Q140" s="209">
        <f t="shared" ref="Q140" si="68">SUM(L$91:L$93)</f>
        <v>525</v>
      </c>
    </row>
    <row r="141" spans="1:20" ht="15" customHeight="1" x14ac:dyDescent="0.15">
      <c r="B141" s="34" t="s">
        <v>940</v>
      </c>
      <c r="C141" s="233"/>
      <c r="D141" s="233"/>
      <c r="E141" s="233"/>
      <c r="H141" s="18">
        <v>388</v>
      </c>
      <c r="I141" s="18">
        <v>237</v>
      </c>
      <c r="J141" s="18">
        <v>151</v>
      </c>
      <c r="K141" s="18">
        <v>133</v>
      </c>
      <c r="L141" s="67">
        <v>116</v>
      </c>
      <c r="M141" s="109">
        <f>H141/M$140*100</f>
        <v>19.595959595959599</v>
      </c>
      <c r="N141" s="24">
        <f>I141/N$140*100</f>
        <v>21.683440073193047</v>
      </c>
      <c r="O141" s="4">
        <f>J141/O$140*100</f>
        <v>17.023675310033823</v>
      </c>
      <c r="P141" s="4">
        <f>K141/P$140*100</f>
        <v>21.417069243156199</v>
      </c>
      <c r="Q141" s="4">
        <f>L141/Q$140*100</f>
        <v>22.095238095238095</v>
      </c>
      <c r="T141" s="187"/>
    </row>
    <row r="142" spans="1:20" ht="15" customHeight="1" x14ac:dyDescent="0.15">
      <c r="B142" s="34" t="s">
        <v>941</v>
      </c>
      <c r="C142" s="233"/>
      <c r="D142" s="233"/>
      <c r="E142" s="233"/>
      <c r="H142" s="18">
        <v>390</v>
      </c>
      <c r="I142" s="18">
        <v>218</v>
      </c>
      <c r="J142" s="18">
        <v>172</v>
      </c>
      <c r="K142" s="18">
        <v>120</v>
      </c>
      <c r="L142" s="67">
        <v>106</v>
      </c>
      <c r="M142" s="109">
        <f t="shared" ref="M142:Q148" si="69">H142/M$140*100</f>
        <v>19.696969696969695</v>
      </c>
      <c r="N142" s="24">
        <f t="shared" si="69"/>
        <v>19.945105215004574</v>
      </c>
      <c r="O142" s="4">
        <f t="shared" si="69"/>
        <v>19.39120631341601</v>
      </c>
      <c r="P142" s="4">
        <f t="shared" si="69"/>
        <v>19.323671497584542</v>
      </c>
      <c r="Q142" s="4">
        <f t="shared" si="69"/>
        <v>20.19047619047619</v>
      </c>
      <c r="T142" s="187"/>
    </row>
    <row r="143" spans="1:20" ht="15" customHeight="1" x14ac:dyDescent="0.15">
      <c r="B143" s="34" t="s">
        <v>942</v>
      </c>
      <c r="C143" s="233"/>
      <c r="D143" s="233"/>
      <c r="E143" s="233"/>
      <c r="H143" s="18">
        <v>347</v>
      </c>
      <c r="I143" s="18">
        <v>218</v>
      </c>
      <c r="J143" s="18">
        <v>129</v>
      </c>
      <c r="K143" s="18">
        <v>115</v>
      </c>
      <c r="L143" s="67">
        <v>101</v>
      </c>
      <c r="M143" s="109">
        <f t="shared" si="69"/>
        <v>17.525252525252526</v>
      </c>
      <c r="N143" s="24">
        <f t="shared" si="69"/>
        <v>19.945105215004574</v>
      </c>
      <c r="O143" s="4">
        <f t="shared" si="69"/>
        <v>14.543404735062007</v>
      </c>
      <c r="P143" s="4">
        <f t="shared" si="69"/>
        <v>18.518518518518519</v>
      </c>
      <c r="Q143" s="4">
        <f t="shared" si="69"/>
        <v>19.238095238095237</v>
      </c>
      <c r="T143" s="187"/>
    </row>
    <row r="144" spans="1:20" ht="15" customHeight="1" x14ac:dyDescent="0.15">
      <c r="B144" s="34" t="s">
        <v>943</v>
      </c>
      <c r="C144" s="233"/>
      <c r="D144" s="233"/>
      <c r="E144" s="233"/>
      <c r="H144" s="18">
        <v>341</v>
      </c>
      <c r="I144" s="18">
        <v>201</v>
      </c>
      <c r="J144" s="18">
        <v>140</v>
      </c>
      <c r="K144" s="18">
        <v>112</v>
      </c>
      <c r="L144" s="67">
        <v>101</v>
      </c>
      <c r="M144" s="109">
        <f t="shared" si="69"/>
        <v>17.222222222222221</v>
      </c>
      <c r="N144" s="24">
        <f t="shared" si="69"/>
        <v>18.389752973467523</v>
      </c>
      <c r="O144" s="4">
        <f t="shared" si="69"/>
        <v>15.783540022547914</v>
      </c>
      <c r="P144" s="4">
        <f t="shared" si="69"/>
        <v>18.035426731078903</v>
      </c>
      <c r="Q144" s="4">
        <f t="shared" si="69"/>
        <v>19.238095238095237</v>
      </c>
      <c r="T144" s="187"/>
    </row>
    <row r="145" spans="1:20" ht="15" customHeight="1" x14ac:dyDescent="0.15">
      <c r="B145" s="34" t="s">
        <v>944</v>
      </c>
      <c r="C145" s="233"/>
      <c r="D145" s="233"/>
      <c r="E145" s="233"/>
      <c r="H145" s="18">
        <v>49</v>
      </c>
      <c r="I145" s="18">
        <v>23</v>
      </c>
      <c r="J145" s="18">
        <v>26</v>
      </c>
      <c r="K145" s="18">
        <v>17</v>
      </c>
      <c r="L145" s="67">
        <v>15</v>
      </c>
      <c r="M145" s="109">
        <f t="shared" si="69"/>
        <v>2.4747474747474749</v>
      </c>
      <c r="N145" s="24">
        <f t="shared" si="69"/>
        <v>2.1043000914913081</v>
      </c>
      <c r="O145" s="4">
        <f t="shared" si="69"/>
        <v>2.931228861330327</v>
      </c>
      <c r="P145" s="4">
        <f t="shared" si="69"/>
        <v>2.7375201288244768</v>
      </c>
      <c r="Q145" s="4">
        <f t="shared" si="69"/>
        <v>2.8571428571428572</v>
      </c>
      <c r="T145" s="187"/>
    </row>
    <row r="146" spans="1:20" ht="15" customHeight="1" x14ac:dyDescent="0.15">
      <c r="B146" s="34" t="s">
        <v>945</v>
      </c>
      <c r="C146" s="233"/>
      <c r="D146" s="233"/>
      <c r="E146" s="233"/>
      <c r="H146" s="18">
        <v>1199</v>
      </c>
      <c r="I146" s="18">
        <v>656</v>
      </c>
      <c r="J146" s="18">
        <v>543</v>
      </c>
      <c r="K146" s="18">
        <v>359</v>
      </c>
      <c r="L146" s="67">
        <v>293</v>
      </c>
      <c r="M146" s="109">
        <f t="shared" si="69"/>
        <v>60.55555555555555</v>
      </c>
      <c r="N146" s="24">
        <f t="shared" si="69"/>
        <v>60.018298261665137</v>
      </c>
      <c r="O146" s="4">
        <f t="shared" si="69"/>
        <v>61.21758737316798</v>
      </c>
      <c r="P146" s="4">
        <f t="shared" si="69"/>
        <v>57.809983896940423</v>
      </c>
      <c r="Q146" s="4">
        <f t="shared" si="69"/>
        <v>55.80952380952381</v>
      </c>
      <c r="T146" s="187"/>
    </row>
    <row r="147" spans="1:20" ht="15" customHeight="1" x14ac:dyDescent="0.15">
      <c r="B147" s="34" t="s">
        <v>60</v>
      </c>
      <c r="C147" s="233"/>
      <c r="D147" s="233"/>
      <c r="E147" s="233"/>
      <c r="H147" s="18">
        <v>27</v>
      </c>
      <c r="I147" s="18">
        <v>11</v>
      </c>
      <c r="J147" s="18">
        <v>16</v>
      </c>
      <c r="K147" s="18">
        <v>17</v>
      </c>
      <c r="L147" s="67">
        <v>17</v>
      </c>
      <c r="M147" s="109">
        <f t="shared" si="69"/>
        <v>1.3636363636363635</v>
      </c>
      <c r="N147" s="24">
        <f t="shared" si="69"/>
        <v>1.0064043915827996</v>
      </c>
      <c r="O147" s="4">
        <f t="shared" si="69"/>
        <v>1.8038331454340473</v>
      </c>
      <c r="P147" s="4">
        <f t="shared" si="69"/>
        <v>2.7375201288244768</v>
      </c>
      <c r="Q147" s="4">
        <f t="shared" si="69"/>
        <v>3.2380952380952377</v>
      </c>
      <c r="T147" s="187"/>
    </row>
    <row r="148" spans="1:20" ht="15" customHeight="1" x14ac:dyDescent="0.15">
      <c r="B148" s="34" t="s">
        <v>0</v>
      </c>
      <c r="C148" s="233"/>
      <c r="D148" s="233"/>
      <c r="E148" s="233"/>
      <c r="F148" s="36"/>
      <c r="G148" s="36"/>
      <c r="H148" s="19">
        <v>128</v>
      </c>
      <c r="I148" s="19">
        <v>68</v>
      </c>
      <c r="J148" s="19">
        <v>60</v>
      </c>
      <c r="K148" s="19">
        <v>33</v>
      </c>
      <c r="L148" s="72">
        <v>30</v>
      </c>
      <c r="M148" s="113">
        <f t="shared" si="69"/>
        <v>6.4646464646464645</v>
      </c>
      <c r="N148" s="26">
        <f t="shared" si="69"/>
        <v>6.2214089661482159</v>
      </c>
      <c r="O148" s="5">
        <f t="shared" si="69"/>
        <v>6.7643742953776771</v>
      </c>
      <c r="P148" s="5">
        <f t="shared" si="69"/>
        <v>5.3140096618357484</v>
      </c>
      <c r="Q148" s="5">
        <f t="shared" si="69"/>
        <v>5.7142857142857144</v>
      </c>
      <c r="T148" s="187"/>
    </row>
    <row r="149" spans="1:20" ht="15" customHeight="1" x14ac:dyDescent="0.15">
      <c r="B149" s="38" t="s">
        <v>1</v>
      </c>
      <c r="C149" s="78"/>
      <c r="D149" s="78"/>
      <c r="E149" s="78"/>
      <c r="F149" s="28"/>
      <c r="G149" s="29"/>
      <c r="H149" s="39">
        <f>SUM(H141:H148)</f>
        <v>2869</v>
      </c>
      <c r="I149" s="39">
        <f>SUM(I141:I148)</f>
        <v>1632</v>
      </c>
      <c r="J149" s="39">
        <f>SUM(J141:J148)</f>
        <v>1237</v>
      </c>
      <c r="K149" s="39">
        <f>SUM(K141:K148)</f>
        <v>906</v>
      </c>
      <c r="L149" s="68">
        <f>SUM(L141:L148)</f>
        <v>779</v>
      </c>
      <c r="M149" s="110" t="str">
        <f>IF(SUM(M141:M148)&gt;100,"－",SUM(M141:M148))</f>
        <v>－</v>
      </c>
      <c r="N149" s="25" t="str">
        <f t="shared" ref="N149:Q149" si="70">IF(SUM(N141:N148)&gt;100,"－",SUM(N141:N148))</f>
        <v>－</v>
      </c>
      <c r="O149" s="6" t="str">
        <f t="shared" si="70"/>
        <v>－</v>
      </c>
      <c r="P149" s="6" t="str">
        <f t="shared" si="70"/>
        <v>－</v>
      </c>
      <c r="Q149" s="6" t="str">
        <f t="shared" si="70"/>
        <v>－</v>
      </c>
    </row>
    <row r="150" spans="1:20" ht="15" customHeight="1" x14ac:dyDescent="0.15">
      <c r="B150" s="62"/>
      <c r="C150" s="45"/>
      <c r="D150" s="45"/>
      <c r="E150" s="45"/>
      <c r="F150" s="45"/>
      <c r="G150" s="45"/>
      <c r="H150" s="111"/>
      <c r="I150" s="111"/>
      <c r="J150" s="111"/>
      <c r="K150" s="111"/>
      <c r="L150" s="111"/>
    </row>
    <row r="151" spans="1:20" ht="15" customHeight="1" x14ac:dyDescent="0.15">
      <c r="A151" s="1" t="s">
        <v>946</v>
      </c>
      <c r="B151" s="22"/>
      <c r="C151" s="22"/>
      <c r="D151" s="22"/>
      <c r="E151" s="22"/>
      <c r="H151" s="7"/>
      <c r="I151" s="7"/>
      <c r="J151" s="7"/>
      <c r="K151" s="7"/>
      <c r="N151" s="7"/>
    </row>
    <row r="152" spans="1:20" ht="13.65" customHeight="1" x14ac:dyDescent="0.15">
      <c r="B152" s="64"/>
      <c r="C152" s="33"/>
      <c r="D152" s="33"/>
      <c r="E152" s="33"/>
      <c r="F152" s="33"/>
      <c r="G152" s="33"/>
      <c r="H152" s="79"/>
      <c r="I152" s="86"/>
      <c r="J152" s="83" t="s">
        <v>2</v>
      </c>
      <c r="K152" s="86"/>
      <c r="L152" s="86"/>
      <c r="M152" s="106"/>
      <c r="N152" s="86"/>
      <c r="O152" s="83" t="s">
        <v>3</v>
      </c>
      <c r="P152" s="86"/>
      <c r="Q152" s="84"/>
    </row>
    <row r="153" spans="1:20" ht="22.65" customHeight="1" x14ac:dyDescent="0.15">
      <c r="B153" s="34"/>
      <c r="C153" s="233"/>
      <c r="D153" s="233"/>
      <c r="E153" s="233"/>
      <c r="G153" s="75"/>
      <c r="H153" s="96" t="s">
        <v>512</v>
      </c>
      <c r="I153" s="96" t="s">
        <v>210</v>
      </c>
      <c r="J153" s="96" t="s">
        <v>211</v>
      </c>
      <c r="K153" s="96" t="s">
        <v>514</v>
      </c>
      <c r="L153" s="102" t="s">
        <v>213</v>
      </c>
      <c r="M153" s="105" t="s">
        <v>512</v>
      </c>
      <c r="N153" s="96" t="s">
        <v>210</v>
      </c>
      <c r="O153" s="96" t="s">
        <v>211</v>
      </c>
      <c r="P153" s="96" t="s">
        <v>514</v>
      </c>
      <c r="Q153" s="96" t="s">
        <v>213</v>
      </c>
    </row>
    <row r="154" spans="1:20" ht="12" customHeight="1" x14ac:dyDescent="0.15">
      <c r="B154" s="35"/>
      <c r="C154" s="88"/>
      <c r="D154" s="88"/>
      <c r="E154" s="88"/>
      <c r="F154" s="36"/>
      <c r="G154" s="76"/>
      <c r="H154" s="37"/>
      <c r="I154" s="37"/>
      <c r="J154" s="37"/>
      <c r="K154" s="37"/>
      <c r="L154" s="66"/>
      <c r="M154" s="213">
        <f>SUM(H$91:H$93)</f>
        <v>1980</v>
      </c>
      <c r="N154" s="209">
        <f t="shared" ref="N154" si="71">SUM(I$91:I$93)</f>
        <v>1093</v>
      </c>
      <c r="O154" s="209">
        <f t="shared" ref="O154" si="72">SUM(J$91:J$93)</f>
        <v>887</v>
      </c>
      <c r="P154" s="209">
        <f t="shared" ref="P154" si="73">SUM(K$91:K$93)</f>
        <v>621</v>
      </c>
      <c r="Q154" s="209">
        <f t="shared" ref="Q154" si="74">SUM(L$91:L$93)</f>
        <v>525</v>
      </c>
    </row>
    <row r="155" spans="1:20" ht="15" customHeight="1" x14ac:dyDescent="0.15">
      <c r="B155" s="34" t="s">
        <v>888</v>
      </c>
      <c r="C155" s="233"/>
      <c r="D155" s="233"/>
      <c r="E155" s="233"/>
      <c r="H155" s="18">
        <v>1309</v>
      </c>
      <c r="I155" s="18">
        <v>693</v>
      </c>
      <c r="J155" s="18">
        <v>616</v>
      </c>
      <c r="K155" s="18">
        <v>433</v>
      </c>
      <c r="L155" s="67">
        <v>361</v>
      </c>
      <c r="M155" s="109">
        <f>H155/M$154*100</f>
        <v>66.111111111111114</v>
      </c>
      <c r="N155" s="24">
        <f>I155/N$154*100</f>
        <v>63.403476669716376</v>
      </c>
      <c r="O155" s="4">
        <f>J155/O$154*100</f>
        <v>69.447576099210835</v>
      </c>
      <c r="P155" s="4">
        <f>K155/P$154*100</f>
        <v>69.726247987117546</v>
      </c>
      <c r="Q155" s="4">
        <f>L155/Q$154*100</f>
        <v>68.761904761904759</v>
      </c>
      <c r="T155" s="187"/>
    </row>
    <row r="156" spans="1:20" ht="15" customHeight="1" x14ac:dyDescent="0.15">
      <c r="B156" s="34" t="s">
        <v>952</v>
      </c>
      <c r="C156" s="233"/>
      <c r="D156" s="233"/>
      <c r="E156" s="233"/>
      <c r="H156" s="18">
        <v>542</v>
      </c>
      <c r="I156" s="18">
        <v>356</v>
      </c>
      <c r="J156" s="18">
        <v>186</v>
      </c>
      <c r="K156" s="18">
        <v>115</v>
      </c>
      <c r="L156" s="67">
        <v>82</v>
      </c>
      <c r="M156" s="109">
        <f t="shared" ref="M156:Q166" si="75">H156/M$154*100</f>
        <v>27.373737373737374</v>
      </c>
      <c r="N156" s="24">
        <f t="shared" si="75"/>
        <v>32.570905763952425</v>
      </c>
      <c r="O156" s="4">
        <f t="shared" si="75"/>
        <v>20.969560315670801</v>
      </c>
      <c r="P156" s="4">
        <f t="shared" si="75"/>
        <v>18.518518518518519</v>
      </c>
      <c r="Q156" s="4">
        <f t="shared" si="75"/>
        <v>15.619047619047619</v>
      </c>
      <c r="T156" s="187"/>
    </row>
    <row r="157" spans="1:20" ht="15" customHeight="1" x14ac:dyDescent="0.15">
      <c r="B157" s="34" t="s">
        <v>877</v>
      </c>
      <c r="C157" s="233"/>
      <c r="D157" s="233"/>
      <c r="E157" s="233"/>
      <c r="H157" s="18">
        <v>1696</v>
      </c>
      <c r="I157" s="18">
        <v>966</v>
      </c>
      <c r="J157" s="18">
        <v>730</v>
      </c>
      <c r="K157" s="18">
        <v>495</v>
      </c>
      <c r="L157" s="67">
        <v>411</v>
      </c>
      <c r="M157" s="109">
        <f t="shared" si="75"/>
        <v>85.656565656565647</v>
      </c>
      <c r="N157" s="24">
        <f t="shared" si="75"/>
        <v>88.380603842634955</v>
      </c>
      <c r="O157" s="4">
        <f t="shared" si="75"/>
        <v>82.299887260428406</v>
      </c>
      <c r="P157" s="4">
        <f t="shared" si="75"/>
        <v>79.710144927536234</v>
      </c>
      <c r="Q157" s="4">
        <f t="shared" si="75"/>
        <v>78.285714285714278</v>
      </c>
      <c r="T157" s="187"/>
    </row>
    <row r="158" spans="1:20" ht="15" customHeight="1" x14ac:dyDescent="0.15">
      <c r="B158" s="34" t="s">
        <v>876</v>
      </c>
      <c r="C158" s="233"/>
      <c r="D158" s="233"/>
      <c r="E158" s="233"/>
      <c r="H158" s="18">
        <v>1668</v>
      </c>
      <c r="I158" s="18">
        <v>1006</v>
      </c>
      <c r="J158" s="18">
        <v>662</v>
      </c>
      <c r="K158" s="18">
        <v>437</v>
      </c>
      <c r="L158" s="67">
        <v>353</v>
      </c>
      <c r="M158" s="109">
        <f t="shared" si="75"/>
        <v>84.242424242424235</v>
      </c>
      <c r="N158" s="24">
        <f t="shared" si="75"/>
        <v>92.040256175663316</v>
      </c>
      <c r="O158" s="4">
        <f t="shared" si="75"/>
        <v>74.633596392333715</v>
      </c>
      <c r="P158" s="4">
        <f t="shared" si="75"/>
        <v>70.370370370370367</v>
      </c>
      <c r="Q158" s="4">
        <f t="shared" si="75"/>
        <v>67.238095238095241</v>
      </c>
      <c r="T158" s="187"/>
    </row>
    <row r="159" spans="1:20" ht="15" customHeight="1" x14ac:dyDescent="0.15">
      <c r="B159" s="34" t="s">
        <v>947</v>
      </c>
      <c r="C159" s="233"/>
      <c r="D159" s="233"/>
      <c r="E159" s="233"/>
      <c r="H159" s="18">
        <v>1524</v>
      </c>
      <c r="I159" s="18">
        <v>908</v>
      </c>
      <c r="J159" s="18">
        <v>616</v>
      </c>
      <c r="K159" s="18">
        <v>446</v>
      </c>
      <c r="L159" s="67">
        <v>361</v>
      </c>
      <c r="M159" s="109">
        <f t="shared" si="75"/>
        <v>76.969696969696969</v>
      </c>
      <c r="N159" s="24">
        <f t="shared" si="75"/>
        <v>83.074107959743827</v>
      </c>
      <c r="O159" s="4">
        <f t="shared" si="75"/>
        <v>69.447576099210835</v>
      </c>
      <c r="P159" s="4">
        <f t="shared" si="75"/>
        <v>71.81964573268921</v>
      </c>
      <c r="Q159" s="4">
        <f t="shared" si="75"/>
        <v>68.761904761904759</v>
      </c>
      <c r="T159" s="187"/>
    </row>
    <row r="160" spans="1:20" ht="15" customHeight="1" x14ac:dyDescent="0.15">
      <c r="B160" s="34" t="s">
        <v>948</v>
      </c>
      <c r="C160" s="233"/>
      <c r="D160" s="233"/>
      <c r="E160" s="233"/>
      <c r="H160" s="18">
        <v>1242</v>
      </c>
      <c r="I160" s="18">
        <v>775</v>
      </c>
      <c r="J160" s="18">
        <v>467</v>
      </c>
      <c r="K160" s="18">
        <v>340</v>
      </c>
      <c r="L160" s="67">
        <v>269</v>
      </c>
      <c r="M160" s="109">
        <f t="shared" si="75"/>
        <v>62.727272727272734</v>
      </c>
      <c r="N160" s="24">
        <f t="shared" si="75"/>
        <v>70.905763952424522</v>
      </c>
      <c r="O160" s="4">
        <f t="shared" si="75"/>
        <v>52.649379932356254</v>
      </c>
      <c r="P160" s="4">
        <f t="shared" si="75"/>
        <v>54.750402576489535</v>
      </c>
      <c r="Q160" s="4">
        <f t="shared" si="75"/>
        <v>51.238095238095241</v>
      </c>
      <c r="T160" s="187"/>
    </row>
    <row r="161" spans="1:20" ht="15" customHeight="1" x14ac:dyDescent="0.15">
      <c r="B161" s="34" t="s">
        <v>949</v>
      </c>
      <c r="C161" s="233"/>
      <c r="D161" s="233"/>
      <c r="E161" s="233"/>
      <c r="H161" s="18">
        <v>1098</v>
      </c>
      <c r="I161" s="18">
        <v>693</v>
      </c>
      <c r="J161" s="18">
        <v>405</v>
      </c>
      <c r="K161" s="18">
        <v>286</v>
      </c>
      <c r="L161" s="67">
        <v>228</v>
      </c>
      <c r="M161" s="109">
        <f t="shared" si="75"/>
        <v>55.454545454545453</v>
      </c>
      <c r="N161" s="24">
        <f t="shared" si="75"/>
        <v>63.403476669716376</v>
      </c>
      <c r="O161" s="4">
        <f t="shared" si="75"/>
        <v>45.659526493799326</v>
      </c>
      <c r="P161" s="4">
        <f t="shared" si="75"/>
        <v>46.054750402576488</v>
      </c>
      <c r="Q161" s="4">
        <f t="shared" si="75"/>
        <v>43.428571428571431</v>
      </c>
      <c r="T161" s="187"/>
    </row>
    <row r="162" spans="1:20" ht="15" customHeight="1" x14ac:dyDescent="0.15">
      <c r="B162" s="34" t="s">
        <v>950</v>
      </c>
      <c r="C162" s="233"/>
      <c r="D162" s="233"/>
      <c r="E162" s="233"/>
      <c r="H162" s="18">
        <v>1672</v>
      </c>
      <c r="I162" s="18">
        <v>972</v>
      </c>
      <c r="J162" s="18">
        <v>700</v>
      </c>
      <c r="K162" s="18">
        <v>478</v>
      </c>
      <c r="L162" s="67">
        <v>399</v>
      </c>
      <c r="M162" s="109">
        <f t="shared" si="75"/>
        <v>84.444444444444443</v>
      </c>
      <c r="N162" s="24">
        <f t="shared" si="75"/>
        <v>88.9295516925892</v>
      </c>
      <c r="O162" s="4">
        <f t="shared" si="75"/>
        <v>78.917700112739581</v>
      </c>
      <c r="P162" s="4">
        <f t="shared" si="75"/>
        <v>76.972624798711749</v>
      </c>
      <c r="Q162" s="4">
        <f t="shared" si="75"/>
        <v>76</v>
      </c>
      <c r="T162" s="187"/>
    </row>
    <row r="163" spans="1:20" ht="15" customHeight="1" x14ac:dyDescent="0.15">
      <c r="B163" s="34" t="s">
        <v>951</v>
      </c>
      <c r="C163" s="233"/>
      <c r="D163" s="233"/>
      <c r="E163" s="233"/>
      <c r="H163" s="18">
        <v>776</v>
      </c>
      <c r="I163" s="18">
        <v>465</v>
      </c>
      <c r="J163" s="18">
        <v>311</v>
      </c>
      <c r="K163" s="18">
        <v>213</v>
      </c>
      <c r="L163" s="67">
        <v>176</v>
      </c>
      <c r="M163" s="109">
        <f t="shared" si="75"/>
        <v>39.191919191919197</v>
      </c>
      <c r="N163" s="24">
        <f t="shared" si="75"/>
        <v>42.543458371454712</v>
      </c>
      <c r="O163" s="4">
        <f t="shared" si="75"/>
        <v>35.062006764374296</v>
      </c>
      <c r="P163" s="4">
        <f t="shared" si="75"/>
        <v>34.29951690821256</v>
      </c>
      <c r="Q163" s="4">
        <f t="shared" si="75"/>
        <v>33.523809523809526</v>
      </c>
      <c r="T163" s="187"/>
    </row>
    <row r="164" spans="1:20" ht="15" customHeight="1" x14ac:dyDescent="0.15">
      <c r="B164" s="34" t="s">
        <v>52</v>
      </c>
      <c r="C164" s="233"/>
      <c r="D164" s="233"/>
      <c r="E164" s="233"/>
      <c r="H164" s="18">
        <v>119</v>
      </c>
      <c r="I164" s="18">
        <v>53</v>
      </c>
      <c r="J164" s="18">
        <v>66</v>
      </c>
      <c r="K164" s="18">
        <v>23</v>
      </c>
      <c r="L164" s="67">
        <v>17</v>
      </c>
      <c r="M164" s="109">
        <f t="shared" si="75"/>
        <v>6.0101010101010104</v>
      </c>
      <c r="N164" s="24">
        <f t="shared" si="75"/>
        <v>4.8490393412625803</v>
      </c>
      <c r="O164" s="4">
        <f t="shared" si="75"/>
        <v>7.440811724915446</v>
      </c>
      <c r="P164" s="4">
        <f t="shared" si="75"/>
        <v>3.7037037037037033</v>
      </c>
      <c r="Q164" s="4">
        <f t="shared" si="75"/>
        <v>3.2380952380952377</v>
      </c>
      <c r="T164" s="187"/>
    </row>
    <row r="165" spans="1:20" ht="15" customHeight="1" x14ac:dyDescent="0.15">
      <c r="B165" s="34" t="s">
        <v>60</v>
      </c>
      <c r="C165" s="233"/>
      <c r="D165" s="233"/>
      <c r="E165" s="233"/>
      <c r="H165" s="18">
        <v>26</v>
      </c>
      <c r="I165" s="18">
        <v>14</v>
      </c>
      <c r="J165" s="18">
        <v>12</v>
      </c>
      <c r="K165" s="18">
        <v>11</v>
      </c>
      <c r="L165" s="67">
        <v>10</v>
      </c>
      <c r="M165" s="109">
        <f t="shared" si="75"/>
        <v>1.3131313131313131</v>
      </c>
      <c r="N165" s="24">
        <f t="shared" si="75"/>
        <v>1.2808783165599267</v>
      </c>
      <c r="O165" s="4">
        <f t="shared" si="75"/>
        <v>1.3528748590755355</v>
      </c>
      <c r="P165" s="4">
        <f t="shared" si="75"/>
        <v>1.7713365539452495</v>
      </c>
      <c r="Q165" s="4">
        <f t="shared" si="75"/>
        <v>1.9047619047619049</v>
      </c>
      <c r="T165" s="187"/>
    </row>
    <row r="166" spans="1:20" ht="15" customHeight="1" x14ac:dyDescent="0.15">
      <c r="B166" s="34" t="s">
        <v>0</v>
      </c>
      <c r="C166" s="233"/>
      <c r="D166" s="233"/>
      <c r="E166" s="233"/>
      <c r="F166" s="36"/>
      <c r="G166" s="36"/>
      <c r="H166" s="19">
        <v>76</v>
      </c>
      <c r="I166" s="19">
        <v>38</v>
      </c>
      <c r="J166" s="19">
        <v>38</v>
      </c>
      <c r="K166" s="19">
        <v>33</v>
      </c>
      <c r="L166" s="72">
        <v>30</v>
      </c>
      <c r="M166" s="113">
        <f t="shared" si="75"/>
        <v>3.8383838383838382</v>
      </c>
      <c r="N166" s="26">
        <f t="shared" si="75"/>
        <v>3.4766697163769442</v>
      </c>
      <c r="O166" s="5">
        <f t="shared" si="75"/>
        <v>4.2841037204058621</v>
      </c>
      <c r="P166" s="5">
        <f t="shared" si="75"/>
        <v>5.3140096618357484</v>
      </c>
      <c r="Q166" s="5">
        <f t="shared" si="75"/>
        <v>5.7142857142857144</v>
      </c>
      <c r="T166" s="187"/>
    </row>
    <row r="167" spans="1:20" ht="15" customHeight="1" x14ac:dyDescent="0.15">
      <c r="B167" s="38" t="s">
        <v>1</v>
      </c>
      <c r="C167" s="78"/>
      <c r="D167" s="78"/>
      <c r="E167" s="78"/>
      <c r="F167" s="28"/>
      <c r="G167" s="29"/>
      <c r="H167" s="39">
        <f>SUM(H155:H166)</f>
        <v>11748</v>
      </c>
      <c r="I167" s="39">
        <f>SUM(I155:I166)</f>
        <v>6939</v>
      </c>
      <c r="J167" s="39">
        <f>SUM(J155:J166)</f>
        <v>4809</v>
      </c>
      <c r="K167" s="39">
        <f>SUM(K155:K166)</f>
        <v>3310</v>
      </c>
      <c r="L167" s="68">
        <f>SUM(L155:L166)</f>
        <v>2697</v>
      </c>
      <c r="M167" s="110" t="str">
        <f>IF(SUM(M155:M166)&gt;100,"－",SUM(M155:M166))</f>
        <v>－</v>
      </c>
      <c r="N167" s="25" t="str">
        <f t="shared" ref="N167:Q167" si="76">IF(SUM(N155:N166)&gt;100,"－",SUM(N155:N166))</f>
        <v>－</v>
      </c>
      <c r="O167" s="6" t="str">
        <f t="shared" si="76"/>
        <v>－</v>
      </c>
      <c r="P167" s="6" t="str">
        <f t="shared" si="76"/>
        <v>－</v>
      </c>
      <c r="Q167" s="6" t="str">
        <f t="shared" si="76"/>
        <v>－</v>
      </c>
    </row>
    <row r="168" spans="1:20" ht="15" customHeight="1" x14ac:dyDescent="0.15">
      <c r="B168" s="62"/>
      <c r="C168" s="45"/>
      <c r="D168" s="45"/>
      <c r="E168" s="45"/>
      <c r="F168" s="45"/>
      <c r="G168" s="111"/>
      <c r="H168" s="111"/>
      <c r="I168" s="111"/>
      <c r="J168" s="111"/>
      <c r="K168" s="111"/>
    </row>
    <row r="169" spans="1:20" ht="15" customHeight="1" x14ac:dyDescent="0.15">
      <c r="A169" s="1" t="s">
        <v>953</v>
      </c>
      <c r="B169" s="22"/>
      <c r="C169" s="22"/>
      <c r="D169" s="22"/>
      <c r="E169" s="22"/>
      <c r="H169" s="7"/>
      <c r="I169" s="7"/>
      <c r="J169" s="7"/>
      <c r="K169" s="7"/>
      <c r="N169" s="7"/>
    </row>
    <row r="170" spans="1:20" ht="13.65" customHeight="1" x14ac:dyDescent="0.15">
      <c r="B170" s="64"/>
      <c r="C170" s="33"/>
      <c r="D170" s="33"/>
      <c r="E170" s="33"/>
      <c r="F170" s="33"/>
      <c r="G170" s="33"/>
      <c r="H170" s="79"/>
      <c r="I170" s="86"/>
      <c r="J170" s="83" t="s">
        <v>2</v>
      </c>
      <c r="K170" s="86"/>
      <c r="L170" s="86"/>
      <c r="M170" s="106"/>
      <c r="N170" s="86"/>
      <c r="O170" s="83" t="s">
        <v>3</v>
      </c>
      <c r="P170" s="86"/>
      <c r="Q170" s="84"/>
    </row>
    <row r="171" spans="1:20" ht="22.65" customHeight="1" x14ac:dyDescent="0.15">
      <c r="B171" s="34"/>
      <c r="C171" s="233"/>
      <c r="D171" s="233"/>
      <c r="E171" s="233"/>
      <c r="G171" s="75"/>
      <c r="H171" s="96" t="s">
        <v>512</v>
      </c>
      <c r="I171" s="96" t="s">
        <v>210</v>
      </c>
      <c r="J171" s="96" t="s">
        <v>211</v>
      </c>
      <c r="K171" s="96" t="s">
        <v>514</v>
      </c>
      <c r="L171" s="102" t="s">
        <v>213</v>
      </c>
      <c r="M171" s="105" t="s">
        <v>512</v>
      </c>
      <c r="N171" s="96" t="s">
        <v>210</v>
      </c>
      <c r="O171" s="96" t="s">
        <v>211</v>
      </c>
      <c r="P171" s="96" t="s">
        <v>514</v>
      </c>
      <c r="Q171" s="96" t="s">
        <v>213</v>
      </c>
    </row>
    <row r="172" spans="1:20" ht="12" customHeight="1" x14ac:dyDescent="0.15">
      <c r="B172" s="35"/>
      <c r="C172" s="88"/>
      <c r="D172" s="88"/>
      <c r="E172" s="88"/>
      <c r="F172" s="36"/>
      <c r="G172" s="76"/>
      <c r="H172" s="37"/>
      <c r="I172" s="37"/>
      <c r="J172" s="37"/>
      <c r="K172" s="37"/>
      <c r="L172" s="66"/>
      <c r="M172" s="213">
        <f>SUM(H$91:H$93)</f>
        <v>1980</v>
      </c>
      <c r="N172" s="209">
        <f t="shared" ref="N172" si="77">SUM(I$91:I$93)</f>
        <v>1093</v>
      </c>
      <c r="O172" s="209">
        <f t="shared" ref="O172" si="78">SUM(J$91:J$93)</f>
        <v>887</v>
      </c>
      <c r="P172" s="209">
        <f t="shared" ref="P172" si="79">SUM(K$91:K$93)</f>
        <v>621</v>
      </c>
      <c r="Q172" s="209">
        <f t="shared" ref="Q172" si="80">SUM(L$91:L$93)</f>
        <v>525</v>
      </c>
    </row>
    <row r="173" spans="1:20" ht="15" customHeight="1" x14ac:dyDescent="0.15">
      <c r="B173" s="34" t="s">
        <v>888</v>
      </c>
      <c r="C173" s="233"/>
      <c r="D173" s="233"/>
      <c r="E173" s="233"/>
      <c r="H173" s="18">
        <v>1535</v>
      </c>
      <c r="I173" s="18">
        <v>832</v>
      </c>
      <c r="J173" s="18">
        <v>703</v>
      </c>
      <c r="K173" s="18">
        <v>503</v>
      </c>
      <c r="L173" s="67">
        <v>434</v>
      </c>
      <c r="M173" s="109">
        <f t="shared" ref="M173:Q184" si="81">H173/M$172*100</f>
        <v>77.525252525252526</v>
      </c>
      <c r="N173" s="24">
        <f t="shared" si="81"/>
        <v>76.120768526989934</v>
      </c>
      <c r="O173" s="4">
        <f t="shared" si="81"/>
        <v>79.255918827508452</v>
      </c>
      <c r="P173" s="4">
        <f t="shared" si="81"/>
        <v>80.998389694041876</v>
      </c>
      <c r="Q173" s="4">
        <f t="shared" si="81"/>
        <v>82.666666666666671</v>
      </c>
      <c r="T173" s="187"/>
    </row>
    <row r="174" spans="1:20" ht="15" customHeight="1" x14ac:dyDescent="0.15">
      <c r="B174" s="34" t="s">
        <v>952</v>
      </c>
      <c r="C174" s="233"/>
      <c r="D174" s="233"/>
      <c r="E174" s="233"/>
      <c r="H174" s="18">
        <v>571</v>
      </c>
      <c r="I174" s="18">
        <v>388</v>
      </c>
      <c r="J174" s="18">
        <v>183</v>
      </c>
      <c r="K174" s="18">
        <v>105</v>
      </c>
      <c r="L174" s="67">
        <v>75</v>
      </c>
      <c r="M174" s="109">
        <f t="shared" si="81"/>
        <v>28.838383838383841</v>
      </c>
      <c r="N174" s="24">
        <f t="shared" si="81"/>
        <v>35.498627630375111</v>
      </c>
      <c r="O174" s="4">
        <f t="shared" si="81"/>
        <v>20.631341600901916</v>
      </c>
      <c r="P174" s="4">
        <f t="shared" si="81"/>
        <v>16.908212560386474</v>
      </c>
      <c r="Q174" s="4">
        <f t="shared" si="81"/>
        <v>14.285714285714285</v>
      </c>
      <c r="T174" s="187"/>
    </row>
    <row r="175" spans="1:20" ht="15" customHeight="1" x14ac:dyDescent="0.15">
      <c r="B175" s="34" t="s">
        <v>877</v>
      </c>
      <c r="C175" s="233"/>
      <c r="D175" s="233"/>
      <c r="E175" s="233"/>
      <c r="H175" s="18">
        <v>1577</v>
      </c>
      <c r="I175" s="18">
        <v>902</v>
      </c>
      <c r="J175" s="18">
        <v>675</v>
      </c>
      <c r="K175" s="18">
        <v>488</v>
      </c>
      <c r="L175" s="67">
        <v>409</v>
      </c>
      <c r="M175" s="109">
        <f t="shared" si="81"/>
        <v>79.646464646464636</v>
      </c>
      <c r="N175" s="24">
        <f t="shared" si="81"/>
        <v>82.525160109789581</v>
      </c>
      <c r="O175" s="4">
        <f t="shared" si="81"/>
        <v>76.09921082299887</v>
      </c>
      <c r="P175" s="4">
        <f t="shared" si="81"/>
        <v>78.582930756843808</v>
      </c>
      <c r="Q175" s="4">
        <f t="shared" si="81"/>
        <v>77.904761904761912</v>
      </c>
      <c r="T175" s="187"/>
    </row>
    <row r="176" spans="1:20" ht="15" customHeight="1" x14ac:dyDescent="0.15">
      <c r="B176" s="34" t="s">
        <v>876</v>
      </c>
      <c r="C176" s="233"/>
      <c r="D176" s="233"/>
      <c r="E176" s="233"/>
      <c r="H176" s="18">
        <v>1750</v>
      </c>
      <c r="I176" s="18">
        <v>1032</v>
      </c>
      <c r="J176" s="18">
        <v>718</v>
      </c>
      <c r="K176" s="18">
        <v>489</v>
      </c>
      <c r="L176" s="67">
        <v>400</v>
      </c>
      <c r="M176" s="109">
        <f t="shared" si="81"/>
        <v>88.383838383838381</v>
      </c>
      <c r="N176" s="24">
        <f t="shared" si="81"/>
        <v>94.419030192131743</v>
      </c>
      <c r="O176" s="4">
        <f t="shared" si="81"/>
        <v>80.947012401352879</v>
      </c>
      <c r="P176" s="4">
        <f t="shared" si="81"/>
        <v>78.74396135265701</v>
      </c>
      <c r="Q176" s="4">
        <f t="shared" si="81"/>
        <v>76.19047619047619</v>
      </c>
      <c r="T176" s="187"/>
    </row>
    <row r="177" spans="1:20" ht="15" customHeight="1" x14ac:dyDescent="0.15">
      <c r="B177" s="34" t="s">
        <v>947</v>
      </c>
      <c r="C177" s="233"/>
      <c r="D177" s="233"/>
      <c r="E177" s="233"/>
      <c r="H177" s="18">
        <v>1649</v>
      </c>
      <c r="I177" s="18">
        <v>979</v>
      </c>
      <c r="J177" s="18">
        <v>670</v>
      </c>
      <c r="K177" s="18">
        <v>474</v>
      </c>
      <c r="L177" s="67">
        <v>389</v>
      </c>
      <c r="M177" s="109">
        <f t="shared" si="81"/>
        <v>83.282828282828277</v>
      </c>
      <c r="N177" s="24">
        <f t="shared" si="81"/>
        <v>89.569990850869161</v>
      </c>
      <c r="O177" s="4">
        <f t="shared" si="81"/>
        <v>75.535512965050728</v>
      </c>
      <c r="P177" s="4">
        <f t="shared" si="81"/>
        <v>76.328502415458928</v>
      </c>
      <c r="Q177" s="4">
        <f t="shared" si="81"/>
        <v>74.095238095238088</v>
      </c>
      <c r="T177" s="187"/>
    </row>
    <row r="178" spans="1:20" ht="15" customHeight="1" x14ac:dyDescent="0.15">
      <c r="B178" s="34" t="s">
        <v>948</v>
      </c>
      <c r="C178" s="233"/>
      <c r="D178" s="233"/>
      <c r="E178" s="233"/>
      <c r="H178" s="18">
        <v>1625</v>
      </c>
      <c r="I178" s="18">
        <v>968</v>
      </c>
      <c r="J178" s="18">
        <v>657</v>
      </c>
      <c r="K178" s="18">
        <v>486</v>
      </c>
      <c r="L178" s="67">
        <v>400</v>
      </c>
      <c r="M178" s="109">
        <f t="shared" si="81"/>
        <v>82.070707070707073</v>
      </c>
      <c r="N178" s="24">
        <f t="shared" si="81"/>
        <v>88.56358645928637</v>
      </c>
      <c r="O178" s="4">
        <f t="shared" si="81"/>
        <v>74.069898534385572</v>
      </c>
      <c r="P178" s="4">
        <f t="shared" si="81"/>
        <v>78.260869565217391</v>
      </c>
      <c r="Q178" s="4">
        <f t="shared" si="81"/>
        <v>76.19047619047619</v>
      </c>
      <c r="T178" s="187"/>
    </row>
    <row r="179" spans="1:20" ht="15" customHeight="1" x14ac:dyDescent="0.15">
      <c r="B179" s="34" t="s">
        <v>949</v>
      </c>
      <c r="C179" s="233"/>
      <c r="D179" s="233"/>
      <c r="E179" s="233"/>
      <c r="H179" s="18">
        <v>1487</v>
      </c>
      <c r="I179" s="18">
        <v>896</v>
      </c>
      <c r="J179" s="18">
        <v>591</v>
      </c>
      <c r="K179" s="18">
        <v>426</v>
      </c>
      <c r="L179" s="67">
        <v>357</v>
      </c>
      <c r="M179" s="109">
        <f t="shared" si="81"/>
        <v>75.101010101010104</v>
      </c>
      <c r="N179" s="24">
        <f t="shared" si="81"/>
        <v>81.976212259835307</v>
      </c>
      <c r="O179" s="4">
        <f t="shared" si="81"/>
        <v>66.629086809470124</v>
      </c>
      <c r="P179" s="4">
        <f t="shared" si="81"/>
        <v>68.59903381642512</v>
      </c>
      <c r="Q179" s="4">
        <f t="shared" si="81"/>
        <v>68</v>
      </c>
      <c r="T179" s="187"/>
    </row>
    <row r="180" spans="1:20" ht="15" customHeight="1" x14ac:dyDescent="0.15">
      <c r="B180" s="34" t="s">
        <v>950</v>
      </c>
      <c r="C180" s="233"/>
      <c r="D180" s="233"/>
      <c r="E180" s="233"/>
      <c r="H180" s="18">
        <v>1093</v>
      </c>
      <c r="I180" s="18">
        <v>648</v>
      </c>
      <c r="J180" s="18">
        <v>445</v>
      </c>
      <c r="K180" s="18">
        <v>296</v>
      </c>
      <c r="L180" s="67">
        <v>247</v>
      </c>
      <c r="M180" s="109">
        <f t="shared" si="81"/>
        <v>55.202020202020194</v>
      </c>
      <c r="N180" s="24">
        <f t="shared" si="81"/>
        <v>59.286367795059469</v>
      </c>
      <c r="O180" s="4">
        <f t="shared" si="81"/>
        <v>50.169109357384443</v>
      </c>
      <c r="P180" s="4">
        <f t="shared" si="81"/>
        <v>47.665056360708533</v>
      </c>
      <c r="Q180" s="4">
        <f t="shared" si="81"/>
        <v>47.047619047619051</v>
      </c>
      <c r="T180" s="187"/>
    </row>
    <row r="181" spans="1:20" ht="15" customHeight="1" x14ac:dyDescent="0.15">
      <c r="B181" s="34" t="s">
        <v>951</v>
      </c>
      <c r="C181" s="233"/>
      <c r="D181" s="233"/>
      <c r="E181" s="233"/>
      <c r="H181" s="18">
        <v>515</v>
      </c>
      <c r="I181" s="18">
        <v>352</v>
      </c>
      <c r="J181" s="18">
        <v>163</v>
      </c>
      <c r="K181" s="18">
        <v>143</v>
      </c>
      <c r="L181" s="67">
        <v>117</v>
      </c>
      <c r="M181" s="109">
        <f t="shared" si="81"/>
        <v>26.01010101010101</v>
      </c>
      <c r="N181" s="24">
        <f t="shared" si="81"/>
        <v>32.204940530649587</v>
      </c>
      <c r="O181" s="4">
        <f t="shared" si="81"/>
        <v>18.376550169109358</v>
      </c>
      <c r="P181" s="4">
        <f t="shared" si="81"/>
        <v>23.027375201288244</v>
      </c>
      <c r="Q181" s="4">
        <f t="shared" si="81"/>
        <v>22.285714285714285</v>
      </c>
      <c r="T181" s="187"/>
    </row>
    <row r="182" spans="1:20" ht="15" customHeight="1" x14ac:dyDescent="0.15">
      <c r="B182" s="34" t="s">
        <v>52</v>
      </c>
      <c r="C182" s="233"/>
      <c r="D182" s="233"/>
      <c r="E182" s="233"/>
      <c r="H182" s="18">
        <v>93</v>
      </c>
      <c r="I182" s="18">
        <v>45</v>
      </c>
      <c r="J182" s="18">
        <v>48</v>
      </c>
      <c r="K182" s="18">
        <v>21</v>
      </c>
      <c r="L182" s="67">
        <v>18</v>
      </c>
      <c r="M182" s="109">
        <f t="shared" si="81"/>
        <v>4.6969696969696964</v>
      </c>
      <c r="N182" s="24">
        <f t="shared" si="81"/>
        <v>4.1171088746569078</v>
      </c>
      <c r="O182" s="4">
        <f t="shared" si="81"/>
        <v>5.411499436302142</v>
      </c>
      <c r="P182" s="4">
        <f t="shared" si="81"/>
        <v>3.3816425120772946</v>
      </c>
      <c r="Q182" s="4">
        <f t="shared" si="81"/>
        <v>3.4285714285714288</v>
      </c>
      <c r="T182" s="187"/>
    </row>
    <row r="183" spans="1:20" ht="15" customHeight="1" x14ac:dyDescent="0.15">
      <c r="B183" s="34" t="s">
        <v>60</v>
      </c>
      <c r="C183" s="233"/>
      <c r="D183" s="233"/>
      <c r="E183" s="233"/>
      <c r="H183" s="18">
        <v>10</v>
      </c>
      <c r="I183" s="18">
        <v>2</v>
      </c>
      <c r="J183" s="18">
        <v>8</v>
      </c>
      <c r="K183" s="18">
        <v>4</v>
      </c>
      <c r="L183" s="67">
        <v>4</v>
      </c>
      <c r="M183" s="109">
        <f t="shared" si="81"/>
        <v>0.50505050505050508</v>
      </c>
      <c r="N183" s="24">
        <f t="shared" si="81"/>
        <v>0.18298261665141813</v>
      </c>
      <c r="O183" s="4">
        <f t="shared" si="81"/>
        <v>0.90191657271702363</v>
      </c>
      <c r="P183" s="4">
        <f t="shared" si="81"/>
        <v>0.64412238325281801</v>
      </c>
      <c r="Q183" s="4">
        <f t="shared" si="81"/>
        <v>0.76190476190476186</v>
      </c>
      <c r="T183" s="187"/>
    </row>
    <row r="184" spans="1:20" ht="15" customHeight="1" x14ac:dyDescent="0.15">
      <c r="B184" s="34" t="s">
        <v>0</v>
      </c>
      <c r="C184" s="233"/>
      <c r="D184" s="233"/>
      <c r="E184" s="233"/>
      <c r="F184" s="36"/>
      <c r="G184" s="36"/>
      <c r="H184" s="19">
        <v>96</v>
      </c>
      <c r="I184" s="19">
        <v>50</v>
      </c>
      <c r="J184" s="19">
        <v>46</v>
      </c>
      <c r="K184" s="19">
        <v>32</v>
      </c>
      <c r="L184" s="72">
        <v>28</v>
      </c>
      <c r="M184" s="113">
        <f t="shared" si="81"/>
        <v>4.8484848484848486</v>
      </c>
      <c r="N184" s="26">
        <f t="shared" si="81"/>
        <v>4.574565416285453</v>
      </c>
      <c r="O184" s="5">
        <f t="shared" si="81"/>
        <v>5.186020293122886</v>
      </c>
      <c r="P184" s="5">
        <f t="shared" si="81"/>
        <v>5.1529790660225441</v>
      </c>
      <c r="Q184" s="5">
        <f t="shared" si="81"/>
        <v>5.3333333333333339</v>
      </c>
      <c r="T184" s="187"/>
    </row>
    <row r="185" spans="1:20" ht="15" customHeight="1" x14ac:dyDescent="0.15">
      <c r="B185" s="38" t="s">
        <v>1</v>
      </c>
      <c r="C185" s="78"/>
      <c r="D185" s="78"/>
      <c r="E185" s="78"/>
      <c r="F185" s="28"/>
      <c r="G185" s="29"/>
      <c r="H185" s="39">
        <f>SUM(H173:H184)</f>
        <v>12001</v>
      </c>
      <c r="I185" s="39">
        <f>SUM(I173:I184)</f>
        <v>7094</v>
      </c>
      <c r="J185" s="39">
        <f>SUM(J173:J184)</f>
        <v>4907</v>
      </c>
      <c r="K185" s="39">
        <f>SUM(K173:K184)</f>
        <v>3467</v>
      </c>
      <c r="L185" s="68">
        <f>SUM(L173:L184)</f>
        <v>2878</v>
      </c>
      <c r="M185" s="110" t="str">
        <f>IF(SUM(M173:M184)&gt;100,"－",SUM(M173:M184))</f>
        <v>－</v>
      </c>
      <c r="N185" s="25" t="str">
        <f t="shared" ref="N185:Q185" si="82">IF(SUM(N173:N184)&gt;100,"－",SUM(N173:N184))</f>
        <v>－</v>
      </c>
      <c r="O185" s="6" t="str">
        <f t="shared" si="82"/>
        <v>－</v>
      </c>
      <c r="P185" s="6" t="str">
        <f t="shared" si="82"/>
        <v>－</v>
      </c>
      <c r="Q185" s="6" t="str">
        <f t="shared" si="82"/>
        <v>－</v>
      </c>
    </row>
    <row r="186" spans="1:20" ht="15" customHeight="1" x14ac:dyDescent="0.15">
      <c r="B186" s="62"/>
      <c r="C186" s="45"/>
      <c r="D186" s="45"/>
      <c r="E186" s="45"/>
      <c r="F186" s="45"/>
      <c r="G186" s="111"/>
      <c r="H186" s="111"/>
      <c r="I186" s="111"/>
      <c r="J186" s="111"/>
      <c r="K186" s="111"/>
    </row>
    <row r="187" spans="1:20" ht="15" customHeight="1" x14ac:dyDescent="0.15">
      <c r="A187" s="1" t="s">
        <v>954</v>
      </c>
      <c r="B187" s="22"/>
      <c r="C187" s="22"/>
      <c r="D187" s="22"/>
      <c r="E187" s="22"/>
      <c r="H187" s="7"/>
      <c r="I187" s="7"/>
      <c r="J187" s="7"/>
      <c r="K187" s="7"/>
      <c r="N187" s="7"/>
    </row>
    <row r="188" spans="1:20" ht="13.65" customHeight="1" x14ac:dyDescent="0.15">
      <c r="B188" s="64"/>
      <c r="C188" s="33"/>
      <c r="D188" s="33"/>
      <c r="E188" s="33"/>
      <c r="F188" s="33"/>
      <c r="G188" s="33"/>
      <c r="H188" s="79"/>
      <c r="I188" s="86"/>
      <c r="J188" s="83" t="s">
        <v>2</v>
      </c>
      <c r="K188" s="86"/>
      <c r="L188" s="86"/>
      <c r="M188" s="106"/>
      <c r="N188" s="86"/>
      <c r="O188" s="83" t="s">
        <v>3</v>
      </c>
      <c r="P188" s="86"/>
      <c r="Q188" s="84"/>
    </row>
    <row r="189" spans="1:20" ht="22.65" customHeight="1" x14ac:dyDescent="0.15">
      <c r="B189" s="34"/>
      <c r="C189" s="233"/>
      <c r="D189" s="233"/>
      <c r="E189" s="233"/>
      <c r="G189" s="75"/>
      <c r="H189" s="96" t="s">
        <v>512</v>
      </c>
      <c r="I189" s="96" t="s">
        <v>210</v>
      </c>
      <c r="J189" s="96" t="s">
        <v>211</v>
      </c>
      <c r="K189" s="96" t="s">
        <v>514</v>
      </c>
      <c r="L189" s="102" t="s">
        <v>213</v>
      </c>
      <c r="M189" s="105" t="s">
        <v>512</v>
      </c>
      <c r="N189" s="96" t="s">
        <v>210</v>
      </c>
      <c r="O189" s="96" t="s">
        <v>211</v>
      </c>
      <c r="P189" s="96" t="s">
        <v>514</v>
      </c>
      <c r="Q189" s="96" t="s">
        <v>213</v>
      </c>
    </row>
    <row r="190" spans="1:20" ht="12" customHeight="1" x14ac:dyDescent="0.15">
      <c r="B190" s="35"/>
      <c r="C190" s="88"/>
      <c r="D190" s="88"/>
      <c r="E190" s="88"/>
      <c r="F190" s="36"/>
      <c r="G190" s="76"/>
      <c r="H190" s="37"/>
      <c r="I190" s="37"/>
      <c r="J190" s="37"/>
      <c r="K190" s="37"/>
      <c r="L190" s="66"/>
      <c r="M190" s="213">
        <f>SUM(H$91:H$93)</f>
        <v>1980</v>
      </c>
      <c r="N190" s="209">
        <f t="shared" ref="N190" si="83">SUM(I$91:I$93)</f>
        <v>1093</v>
      </c>
      <c r="O190" s="209">
        <f t="shared" ref="O190" si="84">SUM(J$91:J$93)</f>
        <v>887</v>
      </c>
      <c r="P190" s="209">
        <f t="shared" ref="P190" si="85">SUM(K$91:K$93)</f>
        <v>621</v>
      </c>
      <c r="Q190" s="209">
        <f t="shared" ref="Q190" si="86">SUM(L$91:L$93)</f>
        <v>525</v>
      </c>
    </row>
    <row r="191" spans="1:20" ht="15" customHeight="1" x14ac:dyDescent="0.15">
      <c r="B191" s="34" t="s">
        <v>888</v>
      </c>
      <c r="C191" s="233"/>
      <c r="D191" s="233"/>
      <c r="E191" s="233"/>
      <c r="H191" s="18">
        <v>1093</v>
      </c>
      <c r="I191" s="18">
        <v>615</v>
      </c>
      <c r="J191" s="18">
        <v>478</v>
      </c>
      <c r="K191" s="18">
        <v>328</v>
      </c>
      <c r="L191" s="67">
        <v>277</v>
      </c>
      <c r="M191" s="109">
        <f t="shared" ref="M191:Q202" si="87">H191/M$190*100</f>
        <v>55.202020202020194</v>
      </c>
      <c r="N191" s="24">
        <f t="shared" si="87"/>
        <v>56.267154620311068</v>
      </c>
      <c r="O191" s="4">
        <f t="shared" si="87"/>
        <v>53.889515219842167</v>
      </c>
      <c r="P191" s="4">
        <f t="shared" si="87"/>
        <v>52.818035426731079</v>
      </c>
      <c r="Q191" s="4">
        <f t="shared" si="87"/>
        <v>52.761904761904766</v>
      </c>
      <c r="T191" s="187"/>
    </row>
    <row r="192" spans="1:20" ht="15" customHeight="1" x14ac:dyDescent="0.15">
      <c r="B192" s="34" t="s">
        <v>952</v>
      </c>
      <c r="C192" s="233"/>
      <c r="D192" s="233"/>
      <c r="E192" s="233"/>
      <c r="H192" s="18">
        <v>484</v>
      </c>
      <c r="I192" s="18">
        <v>328</v>
      </c>
      <c r="J192" s="18">
        <v>156</v>
      </c>
      <c r="K192" s="18">
        <v>82</v>
      </c>
      <c r="L192" s="67">
        <v>55</v>
      </c>
      <c r="M192" s="109">
        <f t="shared" si="87"/>
        <v>24.444444444444443</v>
      </c>
      <c r="N192" s="24">
        <f t="shared" si="87"/>
        <v>30.009149130832569</v>
      </c>
      <c r="O192" s="4">
        <f t="shared" si="87"/>
        <v>17.587373167981962</v>
      </c>
      <c r="P192" s="4">
        <f t="shared" si="87"/>
        <v>13.20450885668277</v>
      </c>
      <c r="Q192" s="4">
        <f t="shared" si="87"/>
        <v>10.476190476190476</v>
      </c>
      <c r="T192" s="187"/>
    </row>
    <row r="193" spans="1:20" ht="15" customHeight="1" x14ac:dyDescent="0.15">
      <c r="B193" s="34" t="s">
        <v>877</v>
      </c>
      <c r="C193" s="233"/>
      <c r="D193" s="233"/>
      <c r="E193" s="233"/>
      <c r="H193" s="18">
        <v>1504</v>
      </c>
      <c r="I193" s="18">
        <v>856</v>
      </c>
      <c r="J193" s="18">
        <v>648</v>
      </c>
      <c r="K193" s="18">
        <v>445</v>
      </c>
      <c r="L193" s="67">
        <v>378</v>
      </c>
      <c r="M193" s="109">
        <f t="shared" si="87"/>
        <v>75.959595959595958</v>
      </c>
      <c r="N193" s="24">
        <f t="shared" si="87"/>
        <v>78.316559926806946</v>
      </c>
      <c r="O193" s="4">
        <f t="shared" si="87"/>
        <v>73.055242390078917</v>
      </c>
      <c r="P193" s="4">
        <f t="shared" si="87"/>
        <v>71.658615136876008</v>
      </c>
      <c r="Q193" s="4">
        <f t="shared" si="87"/>
        <v>72</v>
      </c>
      <c r="T193" s="187"/>
    </row>
    <row r="194" spans="1:20" ht="15" customHeight="1" x14ac:dyDescent="0.15">
      <c r="B194" s="34" t="s">
        <v>876</v>
      </c>
      <c r="C194" s="233"/>
      <c r="D194" s="233"/>
      <c r="E194" s="233"/>
      <c r="H194" s="18">
        <v>1733</v>
      </c>
      <c r="I194" s="18">
        <v>1034</v>
      </c>
      <c r="J194" s="18">
        <v>699</v>
      </c>
      <c r="K194" s="18">
        <v>491</v>
      </c>
      <c r="L194" s="67">
        <v>401</v>
      </c>
      <c r="M194" s="109">
        <f t="shared" si="87"/>
        <v>87.525252525252526</v>
      </c>
      <c r="N194" s="24">
        <f t="shared" si="87"/>
        <v>94.602012808783158</v>
      </c>
      <c r="O194" s="4">
        <f t="shared" si="87"/>
        <v>78.804960541149953</v>
      </c>
      <c r="P194" s="4">
        <f t="shared" si="87"/>
        <v>79.066022544283413</v>
      </c>
      <c r="Q194" s="4">
        <f t="shared" si="87"/>
        <v>76.38095238095238</v>
      </c>
      <c r="T194" s="187"/>
    </row>
    <row r="195" spans="1:20" ht="15" customHeight="1" x14ac:dyDescent="0.15">
      <c r="B195" s="34" t="s">
        <v>947</v>
      </c>
      <c r="C195" s="233"/>
      <c r="D195" s="233"/>
      <c r="E195" s="233"/>
      <c r="H195" s="18">
        <v>1636</v>
      </c>
      <c r="I195" s="18">
        <v>963</v>
      </c>
      <c r="J195" s="18">
        <v>673</v>
      </c>
      <c r="K195" s="18">
        <v>475</v>
      </c>
      <c r="L195" s="67">
        <v>390</v>
      </c>
      <c r="M195" s="109">
        <f t="shared" si="87"/>
        <v>82.62626262626263</v>
      </c>
      <c r="N195" s="24">
        <f t="shared" si="87"/>
        <v>88.106129917657825</v>
      </c>
      <c r="O195" s="4">
        <f t="shared" si="87"/>
        <v>75.873731679819613</v>
      </c>
      <c r="P195" s="4">
        <f t="shared" si="87"/>
        <v>76.489533011272144</v>
      </c>
      <c r="Q195" s="4">
        <f t="shared" si="87"/>
        <v>74.285714285714292</v>
      </c>
      <c r="T195" s="187"/>
    </row>
    <row r="196" spans="1:20" ht="15" customHeight="1" x14ac:dyDescent="0.15">
      <c r="B196" s="34" t="s">
        <v>948</v>
      </c>
      <c r="C196" s="233"/>
      <c r="D196" s="233"/>
      <c r="E196" s="233"/>
      <c r="H196" s="18">
        <v>1618</v>
      </c>
      <c r="I196" s="18">
        <v>973</v>
      </c>
      <c r="J196" s="18">
        <v>645</v>
      </c>
      <c r="K196" s="18">
        <v>492</v>
      </c>
      <c r="L196" s="67">
        <v>406</v>
      </c>
      <c r="M196" s="109">
        <f t="shared" si="87"/>
        <v>81.717171717171723</v>
      </c>
      <c r="N196" s="24">
        <f t="shared" si="87"/>
        <v>89.021043000914915</v>
      </c>
      <c r="O196" s="4">
        <f t="shared" si="87"/>
        <v>72.717023675310031</v>
      </c>
      <c r="P196" s="4">
        <f t="shared" si="87"/>
        <v>79.227053140096615</v>
      </c>
      <c r="Q196" s="4">
        <f t="shared" si="87"/>
        <v>77.333333333333329</v>
      </c>
      <c r="T196" s="187"/>
    </row>
    <row r="197" spans="1:20" ht="15" customHeight="1" x14ac:dyDescent="0.15">
      <c r="B197" s="34" t="s">
        <v>949</v>
      </c>
      <c r="C197" s="233"/>
      <c r="D197" s="233"/>
      <c r="E197" s="233"/>
      <c r="H197" s="18">
        <v>1523</v>
      </c>
      <c r="I197" s="18">
        <v>923</v>
      </c>
      <c r="J197" s="18">
        <v>600</v>
      </c>
      <c r="K197" s="18">
        <v>429</v>
      </c>
      <c r="L197" s="67">
        <v>360</v>
      </c>
      <c r="M197" s="109">
        <f t="shared" si="87"/>
        <v>76.919191919191917</v>
      </c>
      <c r="N197" s="24">
        <f t="shared" si="87"/>
        <v>84.446477584629463</v>
      </c>
      <c r="O197" s="4">
        <f t="shared" si="87"/>
        <v>67.64374295377678</v>
      </c>
      <c r="P197" s="4">
        <f t="shared" si="87"/>
        <v>69.082125603864725</v>
      </c>
      <c r="Q197" s="4">
        <f t="shared" si="87"/>
        <v>68.571428571428569</v>
      </c>
      <c r="T197" s="187"/>
    </row>
    <row r="198" spans="1:20" ht="15" customHeight="1" x14ac:dyDescent="0.15">
      <c r="B198" s="34" t="s">
        <v>950</v>
      </c>
      <c r="C198" s="233"/>
      <c r="D198" s="233"/>
      <c r="E198" s="233"/>
      <c r="H198" s="18">
        <v>1266</v>
      </c>
      <c r="I198" s="18">
        <v>783</v>
      </c>
      <c r="J198" s="18">
        <v>483</v>
      </c>
      <c r="K198" s="18">
        <v>390</v>
      </c>
      <c r="L198" s="67">
        <v>331</v>
      </c>
      <c r="M198" s="109">
        <f t="shared" si="87"/>
        <v>63.939393939393938</v>
      </c>
      <c r="N198" s="24">
        <f t="shared" si="87"/>
        <v>71.637694419030197</v>
      </c>
      <c r="O198" s="4">
        <f t="shared" si="87"/>
        <v>54.453213077790309</v>
      </c>
      <c r="P198" s="4">
        <f t="shared" si="87"/>
        <v>62.80193236714976</v>
      </c>
      <c r="Q198" s="4">
        <f t="shared" si="87"/>
        <v>63.047619047619051</v>
      </c>
      <c r="T198" s="187"/>
    </row>
    <row r="199" spans="1:20" ht="15" customHeight="1" x14ac:dyDescent="0.15">
      <c r="B199" s="34" t="s">
        <v>951</v>
      </c>
      <c r="C199" s="233"/>
      <c r="D199" s="233"/>
      <c r="E199" s="233"/>
      <c r="H199" s="18">
        <v>512</v>
      </c>
      <c r="I199" s="18">
        <v>360</v>
      </c>
      <c r="J199" s="18">
        <v>152</v>
      </c>
      <c r="K199" s="18">
        <v>97</v>
      </c>
      <c r="L199" s="67">
        <v>81</v>
      </c>
      <c r="M199" s="109">
        <f t="shared" si="87"/>
        <v>25.858585858585858</v>
      </c>
      <c r="N199" s="24">
        <f t="shared" si="87"/>
        <v>32.936870997255262</v>
      </c>
      <c r="O199" s="4">
        <f t="shared" si="87"/>
        <v>17.136414881623448</v>
      </c>
      <c r="P199" s="4">
        <f t="shared" si="87"/>
        <v>15.619967793880837</v>
      </c>
      <c r="Q199" s="4">
        <f t="shared" si="87"/>
        <v>15.428571428571427</v>
      </c>
      <c r="T199" s="187"/>
    </row>
    <row r="200" spans="1:20" ht="15" customHeight="1" x14ac:dyDescent="0.15">
      <c r="B200" s="34" t="s">
        <v>52</v>
      </c>
      <c r="C200" s="233"/>
      <c r="D200" s="233"/>
      <c r="E200" s="233"/>
      <c r="H200" s="18">
        <v>78</v>
      </c>
      <c r="I200" s="18">
        <v>44</v>
      </c>
      <c r="J200" s="18">
        <v>34</v>
      </c>
      <c r="K200" s="18">
        <v>18</v>
      </c>
      <c r="L200" s="67">
        <v>18</v>
      </c>
      <c r="M200" s="109">
        <f t="shared" si="87"/>
        <v>3.939393939393939</v>
      </c>
      <c r="N200" s="24">
        <f t="shared" si="87"/>
        <v>4.0256175663311984</v>
      </c>
      <c r="O200" s="4">
        <f t="shared" si="87"/>
        <v>3.8331454340473505</v>
      </c>
      <c r="P200" s="4">
        <f t="shared" si="87"/>
        <v>2.8985507246376812</v>
      </c>
      <c r="Q200" s="4">
        <f t="shared" si="87"/>
        <v>3.4285714285714288</v>
      </c>
      <c r="T200" s="187"/>
    </row>
    <row r="201" spans="1:20" ht="15" customHeight="1" x14ac:dyDescent="0.15">
      <c r="B201" s="34" t="s">
        <v>60</v>
      </c>
      <c r="C201" s="233"/>
      <c r="D201" s="233"/>
      <c r="E201" s="233"/>
      <c r="H201" s="18">
        <v>9</v>
      </c>
      <c r="I201" s="18">
        <v>2</v>
      </c>
      <c r="J201" s="18">
        <v>7</v>
      </c>
      <c r="K201" s="18">
        <v>4</v>
      </c>
      <c r="L201" s="67">
        <v>4</v>
      </c>
      <c r="M201" s="109">
        <f t="shared" si="87"/>
        <v>0.45454545454545453</v>
      </c>
      <c r="N201" s="24">
        <f t="shared" si="87"/>
        <v>0.18298261665141813</v>
      </c>
      <c r="O201" s="4">
        <f t="shared" si="87"/>
        <v>0.78917700112739564</v>
      </c>
      <c r="P201" s="4">
        <f t="shared" si="87"/>
        <v>0.64412238325281801</v>
      </c>
      <c r="Q201" s="4">
        <f t="shared" si="87"/>
        <v>0.76190476190476186</v>
      </c>
      <c r="T201" s="187"/>
    </row>
    <row r="202" spans="1:20" ht="15" customHeight="1" x14ac:dyDescent="0.15">
      <c r="B202" s="34" t="s">
        <v>0</v>
      </c>
      <c r="C202" s="233"/>
      <c r="D202" s="233"/>
      <c r="E202" s="233"/>
      <c r="F202" s="36"/>
      <c r="G202" s="36"/>
      <c r="H202" s="19">
        <v>113</v>
      </c>
      <c r="I202" s="19">
        <v>49</v>
      </c>
      <c r="J202" s="19">
        <v>64</v>
      </c>
      <c r="K202" s="19">
        <v>35</v>
      </c>
      <c r="L202" s="72">
        <v>31</v>
      </c>
      <c r="M202" s="113">
        <f t="shared" si="87"/>
        <v>5.7070707070707067</v>
      </c>
      <c r="N202" s="26">
        <f t="shared" si="87"/>
        <v>4.4830741079597436</v>
      </c>
      <c r="O202" s="5">
        <f t="shared" si="87"/>
        <v>7.2153325817361891</v>
      </c>
      <c r="P202" s="5">
        <f t="shared" si="87"/>
        <v>5.636070853462158</v>
      </c>
      <c r="Q202" s="5">
        <f t="shared" si="87"/>
        <v>5.9047619047619051</v>
      </c>
      <c r="T202" s="187"/>
    </row>
    <row r="203" spans="1:20" ht="15" customHeight="1" x14ac:dyDescent="0.15">
      <c r="B203" s="38" t="s">
        <v>1</v>
      </c>
      <c r="C203" s="78"/>
      <c r="D203" s="78"/>
      <c r="E203" s="78"/>
      <c r="F203" s="28"/>
      <c r="G203" s="29"/>
      <c r="H203" s="39">
        <f>SUM(H191:H202)</f>
        <v>11569</v>
      </c>
      <c r="I203" s="39">
        <f>SUM(I191:I202)</f>
        <v>6930</v>
      </c>
      <c r="J203" s="39">
        <f>SUM(J191:J202)</f>
        <v>4639</v>
      </c>
      <c r="K203" s="39">
        <f>SUM(K191:K202)</f>
        <v>3286</v>
      </c>
      <c r="L203" s="68">
        <f>SUM(L191:L202)</f>
        <v>2732</v>
      </c>
      <c r="M203" s="110" t="str">
        <f>IF(SUM(M191:M202)&gt;100,"－",SUM(M191:M202))</f>
        <v>－</v>
      </c>
      <c r="N203" s="25" t="str">
        <f t="shared" ref="N203:Q203" si="88">IF(SUM(N191:N202)&gt;100,"－",SUM(N191:N202))</f>
        <v>－</v>
      </c>
      <c r="O203" s="6" t="str">
        <f t="shared" si="88"/>
        <v>－</v>
      </c>
      <c r="P203" s="6" t="str">
        <f t="shared" si="88"/>
        <v>－</v>
      </c>
      <c r="Q203" s="6" t="str">
        <f t="shared" si="88"/>
        <v>－</v>
      </c>
    </row>
    <row r="204" spans="1:20" ht="15" customHeight="1" x14ac:dyDescent="0.15">
      <c r="B204" s="62"/>
      <c r="C204" s="45"/>
      <c r="D204" s="45"/>
      <c r="E204" s="45"/>
      <c r="F204" s="45"/>
      <c r="G204" s="111"/>
      <c r="H204" s="111"/>
      <c r="I204" s="111"/>
      <c r="J204" s="111"/>
      <c r="K204" s="111"/>
    </row>
    <row r="205" spans="1:20" ht="15" customHeight="1" x14ac:dyDescent="0.15">
      <c r="A205" s="1" t="s">
        <v>955</v>
      </c>
      <c r="B205" s="22"/>
      <c r="C205" s="22"/>
      <c r="D205" s="22"/>
      <c r="E205" s="22"/>
      <c r="H205" s="7"/>
      <c r="I205" s="7"/>
      <c r="J205" s="7"/>
      <c r="K205" s="7"/>
      <c r="N205" s="7"/>
    </row>
    <row r="206" spans="1:20" ht="13.65" customHeight="1" x14ac:dyDescent="0.15">
      <c r="B206" s="64"/>
      <c r="C206" s="33"/>
      <c r="D206" s="33"/>
      <c r="E206" s="33"/>
      <c r="F206" s="33"/>
      <c r="G206" s="33"/>
      <c r="H206" s="79"/>
      <c r="I206" s="86"/>
      <c r="J206" s="83" t="s">
        <v>2</v>
      </c>
      <c r="K206" s="86"/>
      <c r="L206" s="86"/>
      <c r="M206" s="106"/>
      <c r="N206" s="86"/>
      <c r="O206" s="83" t="s">
        <v>3</v>
      </c>
      <c r="P206" s="86"/>
      <c r="Q206" s="84"/>
    </row>
    <row r="207" spans="1:20" ht="22.65" customHeight="1" x14ac:dyDescent="0.15">
      <c r="B207" s="34"/>
      <c r="C207" s="233"/>
      <c r="D207" s="233"/>
      <c r="E207" s="233"/>
      <c r="G207" s="75"/>
      <c r="H207" s="96" t="s">
        <v>512</v>
      </c>
      <c r="I207" s="96" t="s">
        <v>210</v>
      </c>
      <c r="J207" s="96" t="s">
        <v>211</v>
      </c>
      <c r="K207" s="96" t="s">
        <v>514</v>
      </c>
      <c r="L207" s="102" t="s">
        <v>213</v>
      </c>
      <c r="M207" s="105" t="s">
        <v>512</v>
      </c>
      <c r="N207" s="96" t="s">
        <v>210</v>
      </c>
      <c r="O207" s="96" t="s">
        <v>211</v>
      </c>
      <c r="P207" s="96" t="s">
        <v>514</v>
      </c>
      <c r="Q207" s="96" t="s">
        <v>213</v>
      </c>
    </row>
    <row r="208" spans="1:20" ht="12" customHeight="1" x14ac:dyDescent="0.15">
      <c r="B208" s="35"/>
      <c r="C208" s="88"/>
      <c r="D208" s="88"/>
      <c r="E208" s="88"/>
      <c r="F208" s="36"/>
      <c r="G208" s="76"/>
      <c r="H208" s="37"/>
      <c r="I208" s="37"/>
      <c r="J208" s="37"/>
      <c r="K208" s="37"/>
      <c r="L208" s="66"/>
      <c r="M208" s="213">
        <f>SUM(H$91:H$93)</f>
        <v>1980</v>
      </c>
      <c r="N208" s="209">
        <f t="shared" ref="N208" si="89">SUM(I$91:I$93)</f>
        <v>1093</v>
      </c>
      <c r="O208" s="209">
        <f t="shared" ref="O208" si="90">SUM(J$91:J$93)</f>
        <v>887</v>
      </c>
      <c r="P208" s="209">
        <f t="shared" ref="P208" si="91">SUM(K$91:K$93)</f>
        <v>621</v>
      </c>
      <c r="Q208" s="209">
        <f t="shared" ref="Q208" si="92">SUM(L$91:L$93)</f>
        <v>525</v>
      </c>
    </row>
    <row r="209" spans="1:20" ht="15" customHeight="1" x14ac:dyDescent="0.15">
      <c r="B209" s="34" t="s">
        <v>888</v>
      </c>
      <c r="C209" s="233"/>
      <c r="D209" s="233"/>
      <c r="E209" s="233"/>
      <c r="H209" s="18">
        <v>1471</v>
      </c>
      <c r="I209" s="18">
        <v>803</v>
      </c>
      <c r="J209" s="18">
        <v>668</v>
      </c>
      <c r="K209" s="18">
        <v>487</v>
      </c>
      <c r="L209" s="67">
        <v>422</v>
      </c>
      <c r="M209" s="109">
        <f t="shared" ref="M209:Q220" si="93">H209/M$208*100</f>
        <v>74.292929292929287</v>
      </c>
      <c r="N209" s="24">
        <f t="shared" si="93"/>
        <v>73.467520585544378</v>
      </c>
      <c r="O209" s="4">
        <f t="shared" si="93"/>
        <v>75.310033821871485</v>
      </c>
      <c r="P209" s="4">
        <f t="shared" si="93"/>
        <v>78.421900161030607</v>
      </c>
      <c r="Q209" s="4">
        <f t="shared" si="93"/>
        <v>80.38095238095238</v>
      </c>
      <c r="T209" s="187"/>
    </row>
    <row r="210" spans="1:20" ht="15" customHeight="1" x14ac:dyDescent="0.15">
      <c r="B210" s="34" t="s">
        <v>952</v>
      </c>
      <c r="C210" s="233"/>
      <c r="D210" s="233"/>
      <c r="E210" s="233"/>
      <c r="H210" s="18">
        <v>562</v>
      </c>
      <c r="I210" s="18">
        <v>386</v>
      </c>
      <c r="J210" s="18">
        <v>176</v>
      </c>
      <c r="K210" s="18">
        <v>98</v>
      </c>
      <c r="L210" s="67">
        <v>69</v>
      </c>
      <c r="M210" s="109">
        <f t="shared" si="93"/>
        <v>28.383838383838384</v>
      </c>
      <c r="N210" s="24">
        <f t="shared" si="93"/>
        <v>35.315645013723696</v>
      </c>
      <c r="O210" s="4">
        <f t="shared" si="93"/>
        <v>19.84216459977452</v>
      </c>
      <c r="P210" s="4">
        <f t="shared" si="93"/>
        <v>15.780998389694043</v>
      </c>
      <c r="Q210" s="4">
        <f t="shared" si="93"/>
        <v>13.142857142857142</v>
      </c>
      <c r="T210" s="187"/>
    </row>
    <row r="211" spans="1:20" ht="15" customHeight="1" x14ac:dyDescent="0.15">
      <c r="B211" s="34" t="s">
        <v>877</v>
      </c>
      <c r="C211" s="233"/>
      <c r="D211" s="233"/>
      <c r="E211" s="233"/>
      <c r="H211" s="18">
        <v>1545</v>
      </c>
      <c r="I211" s="18">
        <v>874</v>
      </c>
      <c r="J211" s="18">
        <v>671</v>
      </c>
      <c r="K211" s="18">
        <v>464</v>
      </c>
      <c r="L211" s="67">
        <v>392</v>
      </c>
      <c r="M211" s="109">
        <f t="shared" si="93"/>
        <v>78.030303030303031</v>
      </c>
      <c r="N211" s="24">
        <f t="shared" si="93"/>
        <v>79.963403476669711</v>
      </c>
      <c r="O211" s="4">
        <f t="shared" si="93"/>
        <v>75.648252536640356</v>
      </c>
      <c r="P211" s="4">
        <f t="shared" si="93"/>
        <v>74.718196457326897</v>
      </c>
      <c r="Q211" s="4">
        <f t="shared" si="93"/>
        <v>74.666666666666671</v>
      </c>
      <c r="T211" s="187"/>
    </row>
    <row r="212" spans="1:20" ht="15" customHeight="1" x14ac:dyDescent="0.15">
      <c r="B212" s="34" t="s">
        <v>876</v>
      </c>
      <c r="C212" s="233"/>
      <c r="D212" s="233"/>
      <c r="E212" s="233"/>
      <c r="H212" s="18">
        <v>1667</v>
      </c>
      <c r="I212" s="18">
        <v>1001</v>
      </c>
      <c r="J212" s="18">
        <v>666</v>
      </c>
      <c r="K212" s="18">
        <v>462</v>
      </c>
      <c r="L212" s="67">
        <v>376</v>
      </c>
      <c r="M212" s="109">
        <f t="shared" si="93"/>
        <v>84.191919191919197</v>
      </c>
      <c r="N212" s="24">
        <f t="shared" si="93"/>
        <v>91.582799634034757</v>
      </c>
      <c r="O212" s="4">
        <f t="shared" si="93"/>
        <v>75.084554678692214</v>
      </c>
      <c r="P212" s="4">
        <f t="shared" si="93"/>
        <v>74.39613526570048</v>
      </c>
      <c r="Q212" s="4">
        <f t="shared" si="93"/>
        <v>71.61904761904762</v>
      </c>
      <c r="T212" s="187"/>
    </row>
    <row r="213" spans="1:20" ht="15" customHeight="1" x14ac:dyDescent="0.15">
      <c r="B213" s="34" t="s">
        <v>947</v>
      </c>
      <c r="C213" s="233"/>
      <c r="D213" s="233"/>
      <c r="E213" s="233"/>
      <c r="H213" s="18">
        <v>1530</v>
      </c>
      <c r="I213" s="18">
        <v>887</v>
      </c>
      <c r="J213" s="18">
        <v>643</v>
      </c>
      <c r="K213" s="18">
        <v>427</v>
      </c>
      <c r="L213" s="67">
        <v>349</v>
      </c>
      <c r="M213" s="109">
        <f t="shared" si="93"/>
        <v>77.272727272727266</v>
      </c>
      <c r="N213" s="24">
        <f t="shared" si="93"/>
        <v>81.152790484903932</v>
      </c>
      <c r="O213" s="4">
        <f t="shared" si="93"/>
        <v>72.491544532130774</v>
      </c>
      <c r="P213" s="4">
        <f t="shared" si="93"/>
        <v>68.760064412238322</v>
      </c>
      <c r="Q213" s="4">
        <f t="shared" si="93"/>
        <v>66.476190476190482</v>
      </c>
      <c r="T213" s="187"/>
    </row>
    <row r="214" spans="1:20" ht="15" customHeight="1" x14ac:dyDescent="0.15">
      <c r="B214" s="34" t="s">
        <v>948</v>
      </c>
      <c r="C214" s="233"/>
      <c r="D214" s="233"/>
      <c r="E214" s="233"/>
      <c r="H214" s="18">
        <v>1418</v>
      </c>
      <c r="I214" s="18">
        <v>860</v>
      </c>
      <c r="J214" s="18">
        <v>558</v>
      </c>
      <c r="K214" s="18">
        <v>420</v>
      </c>
      <c r="L214" s="67">
        <v>345</v>
      </c>
      <c r="M214" s="109">
        <f t="shared" si="93"/>
        <v>71.616161616161605</v>
      </c>
      <c r="N214" s="24">
        <f t="shared" si="93"/>
        <v>78.68252516010979</v>
      </c>
      <c r="O214" s="4">
        <f t="shared" si="93"/>
        <v>62.9086809470124</v>
      </c>
      <c r="P214" s="4">
        <f t="shared" si="93"/>
        <v>67.632850241545896</v>
      </c>
      <c r="Q214" s="4">
        <f t="shared" si="93"/>
        <v>65.714285714285708</v>
      </c>
      <c r="T214" s="187"/>
    </row>
    <row r="215" spans="1:20" ht="15" customHeight="1" x14ac:dyDescent="0.15">
      <c r="B215" s="34" t="s">
        <v>949</v>
      </c>
      <c r="C215" s="233"/>
      <c r="D215" s="233"/>
      <c r="E215" s="233"/>
      <c r="H215" s="18">
        <v>1261</v>
      </c>
      <c r="I215" s="18">
        <v>776</v>
      </c>
      <c r="J215" s="18">
        <v>485</v>
      </c>
      <c r="K215" s="18">
        <v>357</v>
      </c>
      <c r="L215" s="67">
        <v>292</v>
      </c>
      <c r="M215" s="109">
        <f t="shared" si="93"/>
        <v>63.686868686868692</v>
      </c>
      <c r="N215" s="24">
        <f t="shared" si="93"/>
        <v>70.997255260750222</v>
      </c>
      <c r="O215" s="4">
        <f t="shared" si="93"/>
        <v>54.678692220969559</v>
      </c>
      <c r="P215" s="4">
        <f t="shared" si="93"/>
        <v>57.487922705314013</v>
      </c>
      <c r="Q215" s="4">
        <f t="shared" si="93"/>
        <v>55.61904761904762</v>
      </c>
      <c r="T215" s="187"/>
    </row>
    <row r="216" spans="1:20" ht="15" customHeight="1" x14ac:dyDescent="0.15">
      <c r="B216" s="34" t="s">
        <v>950</v>
      </c>
      <c r="C216" s="233"/>
      <c r="D216" s="233"/>
      <c r="E216" s="233"/>
      <c r="H216" s="18">
        <v>868</v>
      </c>
      <c r="I216" s="18">
        <v>533</v>
      </c>
      <c r="J216" s="18">
        <v>335</v>
      </c>
      <c r="K216" s="18">
        <v>248</v>
      </c>
      <c r="L216" s="67">
        <v>189</v>
      </c>
      <c r="M216" s="109">
        <f t="shared" si="93"/>
        <v>43.838383838383841</v>
      </c>
      <c r="N216" s="24">
        <f t="shared" si="93"/>
        <v>48.764867337602929</v>
      </c>
      <c r="O216" s="4">
        <f t="shared" si="93"/>
        <v>37.767756482525364</v>
      </c>
      <c r="P216" s="4">
        <f t="shared" si="93"/>
        <v>39.935587761674718</v>
      </c>
      <c r="Q216" s="4">
        <f t="shared" si="93"/>
        <v>36</v>
      </c>
      <c r="T216" s="187"/>
    </row>
    <row r="217" spans="1:20" ht="15" customHeight="1" x14ac:dyDescent="0.15">
      <c r="B217" s="34" t="s">
        <v>951</v>
      </c>
      <c r="C217" s="233"/>
      <c r="D217" s="233"/>
      <c r="E217" s="233"/>
      <c r="H217" s="18">
        <v>399</v>
      </c>
      <c r="I217" s="18">
        <v>270</v>
      </c>
      <c r="J217" s="18">
        <v>129</v>
      </c>
      <c r="K217" s="18">
        <v>97</v>
      </c>
      <c r="L217" s="67">
        <v>72</v>
      </c>
      <c r="M217" s="109">
        <f t="shared" si="93"/>
        <v>20.151515151515152</v>
      </c>
      <c r="N217" s="24">
        <f t="shared" si="93"/>
        <v>24.702653247941445</v>
      </c>
      <c r="O217" s="4">
        <f t="shared" si="93"/>
        <v>14.543404735062007</v>
      </c>
      <c r="P217" s="4">
        <f t="shared" si="93"/>
        <v>15.619967793880837</v>
      </c>
      <c r="Q217" s="4">
        <f t="shared" si="93"/>
        <v>13.714285714285715</v>
      </c>
      <c r="T217" s="187"/>
    </row>
    <row r="218" spans="1:20" ht="15" customHeight="1" x14ac:dyDescent="0.15">
      <c r="B218" s="34" t="s">
        <v>52</v>
      </c>
      <c r="C218" s="233"/>
      <c r="D218" s="233"/>
      <c r="E218" s="233"/>
      <c r="H218" s="18">
        <v>65</v>
      </c>
      <c r="I218" s="18">
        <v>41</v>
      </c>
      <c r="J218" s="18">
        <v>24</v>
      </c>
      <c r="K218" s="18">
        <v>24</v>
      </c>
      <c r="L218" s="67">
        <v>21</v>
      </c>
      <c r="M218" s="109">
        <f t="shared" si="93"/>
        <v>3.2828282828282833</v>
      </c>
      <c r="N218" s="24">
        <f t="shared" si="93"/>
        <v>3.7511436413540711</v>
      </c>
      <c r="O218" s="4">
        <f t="shared" si="93"/>
        <v>2.705749718151071</v>
      </c>
      <c r="P218" s="4">
        <f t="shared" si="93"/>
        <v>3.8647342995169081</v>
      </c>
      <c r="Q218" s="4">
        <f t="shared" si="93"/>
        <v>4</v>
      </c>
      <c r="T218" s="187"/>
    </row>
    <row r="219" spans="1:20" ht="15" customHeight="1" x14ac:dyDescent="0.15">
      <c r="B219" s="34" t="s">
        <v>60</v>
      </c>
      <c r="C219" s="233"/>
      <c r="D219" s="233"/>
      <c r="E219" s="233"/>
      <c r="H219" s="18">
        <v>10</v>
      </c>
      <c r="I219" s="18">
        <v>2</v>
      </c>
      <c r="J219" s="18">
        <v>8</v>
      </c>
      <c r="K219" s="18">
        <v>7</v>
      </c>
      <c r="L219" s="67">
        <v>7</v>
      </c>
      <c r="M219" s="109">
        <f t="shared" si="93"/>
        <v>0.50505050505050508</v>
      </c>
      <c r="N219" s="24">
        <f t="shared" si="93"/>
        <v>0.18298261665141813</v>
      </c>
      <c r="O219" s="4">
        <f t="shared" si="93"/>
        <v>0.90191657271702363</v>
      </c>
      <c r="P219" s="4">
        <f t="shared" si="93"/>
        <v>1.1272141706924315</v>
      </c>
      <c r="Q219" s="4">
        <f t="shared" si="93"/>
        <v>1.3333333333333335</v>
      </c>
      <c r="T219" s="187"/>
    </row>
    <row r="220" spans="1:20" ht="15" customHeight="1" x14ac:dyDescent="0.15">
      <c r="B220" s="34" t="s">
        <v>0</v>
      </c>
      <c r="C220" s="233"/>
      <c r="D220" s="233"/>
      <c r="E220" s="233"/>
      <c r="F220" s="36"/>
      <c r="G220" s="36"/>
      <c r="H220" s="19">
        <v>143</v>
      </c>
      <c r="I220" s="19">
        <v>70</v>
      </c>
      <c r="J220" s="19">
        <v>73</v>
      </c>
      <c r="K220" s="19">
        <v>51</v>
      </c>
      <c r="L220" s="72">
        <v>44</v>
      </c>
      <c r="M220" s="113">
        <f t="shared" si="93"/>
        <v>7.2222222222222214</v>
      </c>
      <c r="N220" s="26">
        <f t="shared" si="93"/>
        <v>6.4043915827996347</v>
      </c>
      <c r="O220" s="5">
        <f t="shared" si="93"/>
        <v>8.2299887260428424</v>
      </c>
      <c r="P220" s="5">
        <f t="shared" si="93"/>
        <v>8.2125603864734309</v>
      </c>
      <c r="Q220" s="5">
        <f t="shared" si="93"/>
        <v>8.3809523809523814</v>
      </c>
      <c r="T220" s="187"/>
    </row>
    <row r="221" spans="1:20" ht="15" customHeight="1" x14ac:dyDescent="0.15">
      <c r="B221" s="38" t="s">
        <v>1</v>
      </c>
      <c r="C221" s="78"/>
      <c r="D221" s="78"/>
      <c r="E221" s="78"/>
      <c r="F221" s="28"/>
      <c r="G221" s="29"/>
      <c r="H221" s="39">
        <f>SUM(H209:H220)</f>
        <v>10939</v>
      </c>
      <c r="I221" s="39">
        <f>SUM(I209:I220)</f>
        <v>6503</v>
      </c>
      <c r="J221" s="39">
        <f>SUM(J209:J220)</f>
        <v>4436</v>
      </c>
      <c r="K221" s="39">
        <f>SUM(K209:K220)</f>
        <v>3142</v>
      </c>
      <c r="L221" s="68">
        <f>SUM(L209:L220)</f>
        <v>2578</v>
      </c>
      <c r="M221" s="110" t="str">
        <f>IF(SUM(M209:M220)&gt;100,"－",SUM(M209:M220))</f>
        <v>－</v>
      </c>
      <c r="N221" s="25" t="str">
        <f t="shared" ref="N221:Q221" si="94">IF(SUM(N209:N220)&gt;100,"－",SUM(N209:N220))</f>
        <v>－</v>
      </c>
      <c r="O221" s="6" t="str">
        <f t="shared" si="94"/>
        <v>－</v>
      </c>
      <c r="P221" s="6" t="str">
        <f t="shared" si="94"/>
        <v>－</v>
      </c>
      <c r="Q221" s="6" t="str">
        <f t="shared" si="94"/>
        <v>－</v>
      </c>
    </row>
    <row r="222" spans="1:20" ht="15" customHeight="1" x14ac:dyDescent="0.15">
      <c r="B222" s="62"/>
      <c r="C222" s="45"/>
      <c r="D222" s="45"/>
      <c r="E222" s="45"/>
      <c r="F222" s="45"/>
      <c r="G222" s="111"/>
      <c r="H222" s="111"/>
      <c r="I222" s="111"/>
      <c r="J222" s="111"/>
      <c r="K222" s="111"/>
    </row>
    <row r="223" spans="1:20" ht="15" customHeight="1" x14ac:dyDescent="0.15">
      <c r="A223" s="1" t="s">
        <v>956</v>
      </c>
      <c r="B223" s="22"/>
      <c r="C223" s="22"/>
      <c r="D223" s="22"/>
      <c r="E223" s="22"/>
      <c r="H223" s="7"/>
      <c r="I223" s="7"/>
      <c r="J223" s="7"/>
      <c r="K223" s="7"/>
      <c r="N223" s="7"/>
    </row>
    <row r="224" spans="1:20" ht="13.65" customHeight="1" x14ac:dyDescent="0.15">
      <c r="B224" s="64"/>
      <c r="C224" s="33"/>
      <c r="D224" s="33"/>
      <c r="E224" s="33"/>
      <c r="F224" s="33"/>
      <c r="G224" s="33"/>
      <c r="H224" s="79"/>
      <c r="I224" s="86"/>
      <c r="J224" s="83" t="s">
        <v>2</v>
      </c>
      <c r="K224" s="86"/>
      <c r="L224" s="86"/>
      <c r="M224" s="106"/>
      <c r="N224" s="86"/>
      <c r="O224" s="83" t="s">
        <v>3</v>
      </c>
      <c r="P224" s="86"/>
      <c r="Q224" s="84"/>
    </row>
    <row r="225" spans="2:20" ht="22.65" customHeight="1" x14ac:dyDescent="0.15">
      <c r="B225" s="34"/>
      <c r="C225" s="233"/>
      <c r="D225" s="233"/>
      <c r="E225" s="233"/>
      <c r="G225" s="75"/>
      <c r="H225" s="96" t="s">
        <v>512</v>
      </c>
      <c r="I225" s="96" t="s">
        <v>210</v>
      </c>
      <c r="J225" s="96" t="s">
        <v>211</v>
      </c>
      <c r="K225" s="96" t="s">
        <v>514</v>
      </c>
      <c r="L225" s="102" t="s">
        <v>213</v>
      </c>
      <c r="M225" s="105" t="s">
        <v>512</v>
      </c>
      <c r="N225" s="96" t="s">
        <v>210</v>
      </c>
      <c r="O225" s="96" t="s">
        <v>211</v>
      </c>
      <c r="P225" s="96" t="s">
        <v>514</v>
      </c>
      <c r="Q225" s="96" t="s">
        <v>213</v>
      </c>
    </row>
    <row r="226" spans="2:20" ht="12" customHeight="1" x14ac:dyDescent="0.15">
      <c r="B226" s="35"/>
      <c r="C226" s="88"/>
      <c r="D226" s="88"/>
      <c r="E226" s="88"/>
      <c r="F226" s="36"/>
      <c r="G226" s="76"/>
      <c r="H226" s="37"/>
      <c r="I226" s="37"/>
      <c r="J226" s="37"/>
      <c r="K226" s="37"/>
      <c r="L226" s="66"/>
      <c r="M226" s="213">
        <f>SUM(H$91:H$93)</f>
        <v>1980</v>
      </c>
      <c r="N226" s="209">
        <f t="shared" ref="N226" si="95">SUM(I$91:I$93)</f>
        <v>1093</v>
      </c>
      <c r="O226" s="209">
        <f t="shared" ref="O226" si="96">SUM(J$91:J$93)</f>
        <v>887</v>
      </c>
      <c r="P226" s="209">
        <f t="shared" ref="P226" si="97">SUM(K$91:K$93)</f>
        <v>621</v>
      </c>
      <c r="Q226" s="209">
        <f t="shared" ref="Q226" si="98">SUM(L$91:L$93)</f>
        <v>525</v>
      </c>
    </row>
    <row r="227" spans="2:20" ht="15" customHeight="1" x14ac:dyDescent="0.15">
      <c r="B227" s="34" t="s">
        <v>957</v>
      </c>
      <c r="C227" s="233"/>
      <c r="D227" s="233"/>
      <c r="E227" s="233"/>
      <c r="H227" s="18">
        <v>397</v>
      </c>
      <c r="I227" s="18">
        <v>208</v>
      </c>
      <c r="J227" s="18">
        <v>189</v>
      </c>
      <c r="K227" s="18">
        <v>175</v>
      </c>
      <c r="L227" s="67">
        <v>152</v>
      </c>
      <c r="M227" s="109">
        <f>H227/M$226*100</f>
        <v>20.050505050505048</v>
      </c>
      <c r="N227" s="24">
        <f>I227/N$226*100</f>
        <v>19.030192131747484</v>
      </c>
      <c r="O227" s="4">
        <f>J227/O$226*100</f>
        <v>21.307779030439683</v>
      </c>
      <c r="P227" s="4">
        <f>K227/P$226*100</f>
        <v>28.180354267310786</v>
      </c>
      <c r="Q227" s="4">
        <f>L227/Q$226*100</f>
        <v>28.952380952380953</v>
      </c>
      <c r="T227" s="187"/>
    </row>
    <row r="228" spans="2:20" ht="15" customHeight="1" x14ac:dyDescent="0.15">
      <c r="B228" s="34" t="s">
        <v>958</v>
      </c>
      <c r="C228" s="233"/>
      <c r="D228" s="233"/>
      <c r="E228" s="233"/>
      <c r="H228" s="18">
        <v>636</v>
      </c>
      <c r="I228" s="18">
        <v>365</v>
      </c>
      <c r="J228" s="18">
        <v>271</v>
      </c>
      <c r="K228" s="18">
        <v>213</v>
      </c>
      <c r="L228" s="67">
        <v>180</v>
      </c>
      <c r="M228" s="109">
        <f t="shared" ref="M228:Q240" si="99">H228/M$226*100</f>
        <v>32.121212121212125</v>
      </c>
      <c r="N228" s="24">
        <f t="shared" si="99"/>
        <v>33.394327538883807</v>
      </c>
      <c r="O228" s="4">
        <f t="shared" si="99"/>
        <v>30.552423900789176</v>
      </c>
      <c r="P228" s="4">
        <f t="shared" si="99"/>
        <v>34.29951690821256</v>
      </c>
      <c r="Q228" s="4">
        <f t="shared" si="99"/>
        <v>34.285714285714285</v>
      </c>
      <c r="T228" s="187"/>
    </row>
    <row r="229" spans="2:20" ht="15" customHeight="1" x14ac:dyDescent="0.15">
      <c r="B229" s="34" t="s">
        <v>959</v>
      </c>
      <c r="C229" s="233"/>
      <c r="D229" s="233"/>
      <c r="E229" s="233"/>
      <c r="H229" s="18">
        <v>746</v>
      </c>
      <c r="I229" s="18">
        <v>435</v>
      </c>
      <c r="J229" s="18">
        <v>311</v>
      </c>
      <c r="K229" s="18">
        <v>231</v>
      </c>
      <c r="L229" s="67">
        <v>193</v>
      </c>
      <c r="M229" s="109">
        <f t="shared" si="99"/>
        <v>37.676767676767675</v>
      </c>
      <c r="N229" s="24">
        <f t="shared" si="99"/>
        <v>39.79871912168344</v>
      </c>
      <c r="O229" s="4">
        <f t="shared" si="99"/>
        <v>35.062006764374296</v>
      </c>
      <c r="P229" s="4">
        <f t="shared" si="99"/>
        <v>37.19806763285024</v>
      </c>
      <c r="Q229" s="4">
        <f t="shared" si="99"/>
        <v>36.761904761904759</v>
      </c>
      <c r="T229" s="187"/>
    </row>
    <row r="230" spans="2:20" ht="15" customHeight="1" x14ac:dyDescent="0.15">
      <c r="B230" s="34" t="s">
        <v>960</v>
      </c>
      <c r="C230" s="233"/>
      <c r="D230" s="233"/>
      <c r="E230" s="233"/>
      <c r="H230" s="18">
        <v>759</v>
      </c>
      <c r="I230" s="18">
        <v>412</v>
      </c>
      <c r="J230" s="18">
        <v>347</v>
      </c>
      <c r="K230" s="18">
        <v>224</v>
      </c>
      <c r="L230" s="67">
        <v>188</v>
      </c>
      <c r="M230" s="109">
        <f t="shared" si="99"/>
        <v>38.333333333333336</v>
      </c>
      <c r="N230" s="24">
        <f t="shared" si="99"/>
        <v>37.694419030192137</v>
      </c>
      <c r="O230" s="4">
        <f t="shared" si="99"/>
        <v>39.120631341600905</v>
      </c>
      <c r="P230" s="4">
        <f t="shared" si="99"/>
        <v>36.070853462157807</v>
      </c>
      <c r="Q230" s="4">
        <f t="shared" si="99"/>
        <v>35.80952380952381</v>
      </c>
      <c r="T230" s="187"/>
    </row>
    <row r="231" spans="2:20" ht="15" customHeight="1" x14ac:dyDescent="0.15">
      <c r="B231" s="34" t="s">
        <v>961</v>
      </c>
      <c r="C231" s="233"/>
      <c r="D231" s="233"/>
      <c r="E231" s="233"/>
      <c r="H231" s="18">
        <v>230</v>
      </c>
      <c r="I231" s="18">
        <v>152</v>
      </c>
      <c r="J231" s="18">
        <v>78</v>
      </c>
      <c r="K231" s="18">
        <v>68</v>
      </c>
      <c r="L231" s="67">
        <v>44</v>
      </c>
      <c r="M231" s="109">
        <f t="shared" si="99"/>
        <v>11.616161616161616</v>
      </c>
      <c r="N231" s="24">
        <f t="shared" si="99"/>
        <v>13.906678865507777</v>
      </c>
      <c r="O231" s="4">
        <f t="shared" si="99"/>
        <v>8.793686583990981</v>
      </c>
      <c r="P231" s="4">
        <f t="shared" si="99"/>
        <v>10.950080515297907</v>
      </c>
      <c r="Q231" s="4">
        <f t="shared" si="99"/>
        <v>8.3809523809523814</v>
      </c>
      <c r="T231" s="187"/>
    </row>
    <row r="232" spans="2:20" ht="15" customHeight="1" x14ac:dyDescent="0.15">
      <c r="B232" s="34" t="s">
        <v>962</v>
      </c>
      <c r="C232" s="233"/>
      <c r="D232" s="233"/>
      <c r="E232" s="233"/>
      <c r="H232" s="18">
        <v>212</v>
      </c>
      <c r="I232" s="18">
        <v>107</v>
      </c>
      <c r="J232" s="18">
        <v>105</v>
      </c>
      <c r="K232" s="18">
        <v>77</v>
      </c>
      <c r="L232" s="67">
        <v>64</v>
      </c>
      <c r="M232" s="109">
        <f t="shared" si="99"/>
        <v>10.707070707070706</v>
      </c>
      <c r="N232" s="24">
        <f t="shared" si="99"/>
        <v>9.7895699908508682</v>
      </c>
      <c r="O232" s="4">
        <f t="shared" si="99"/>
        <v>11.837655016910936</v>
      </c>
      <c r="P232" s="4">
        <f t="shared" si="99"/>
        <v>12.399355877616747</v>
      </c>
      <c r="Q232" s="4">
        <f t="shared" si="99"/>
        <v>12.19047619047619</v>
      </c>
      <c r="T232" s="187"/>
    </row>
    <row r="233" spans="2:20" ht="15" customHeight="1" x14ac:dyDescent="0.15">
      <c r="B233" s="34" t="s">
        <v>963</v>
      </c>
      <c r="C233" s="233"/>
      <c r="D233" s="233"/>
      <c r="E233" s="233"/>
      <c r="H233" s="18">
        <v>264</v>
      </c>
      <c r="I233" s="18">
        <v>152</v>
      </c>
      <c r="J233" s="18">
        <v>112</v>
      </c>
      <c r="K233" s="18">
        <v>63</v>
      </c>
      <c r="L233" s="67">
        <v>48</v>
      </c>
      <c r="M233" s="109">
        <f t="shared" si="99"/>
        <v>13.333333333333334</v>
      </c>
      <c r="N233" s="24">
        <f t="shared" si="99"/>
        <v>13.906678865507777</v>
      </c>
      <c r="O233" s="4">
        <f t="shared" si="99"/>
        <v>12.62683201803833</v>
      </c>
      <c r="P233" s="4">
        <f t="shared" si="99"/>
        <v>10.144927536231885</v>
      </c>
      <c r="Q233" s="4">
        <f t="shared" si="99"/>
        <v>9.1428571428571423</v>
      </c>
      <c r="T233" s="187"/>
    </row>
    <row r="234" spans="2:20" ht="15" customHeight="1" x14ac:dyDescent="0.15">
      <c r="B234" s="34" t="s">
        <v>964</v>
      </c>
      <c r="C234" s="233"/>
      <c r="D234" s="233"/>
      <c r="E234" s="233"/>
      <c r="H234" s="18">
        <v>924</v>
      </c>
      <c r="I234" s="18">
        <v>602</v>
      </c>
      <c r="J234" s="18">
        <v>322</v>
      </c>
      <c r="K234" s="18">
        <v>245</v>
      </c>
      <c r="L234" s="67">
        <v>204</v>
      </c>
      <c r="M234" s="109">
        <f t="shared" si="99"/>
        <v>46.666666666666664</v>
      </c>
      <c r="N234" s="24">
        <f t="shared" si="99"/>
        <v>55.077767612076855</v>
      </c>
      <c r="O234" s="4">
        <f t="shared" si="99"/>
        <v>36.302142051860201</v>
      </c>
      <c r="P234" s="4">
        <f t="shared" si="99"/>
        <v>39.452495974235106</v>
      </c>
      <c r="Q234" s="4">
        <f t="shared" si="99"/>
        <v>38.857142857142854</v>
      </c>
      <c r="T234" s="187"/>
    </row>
    <row r="235" spans="2:20" ht="15" customHeight="1" x14ac:dyDescent="0.15">
      <c r="B235" s="34" t="s">
        <v>965</v>
      </c>
      <c r="C235" s="233"/>
      <c r="D235" s="233"/>
      <c r="E235" s="233"/>
      <c r="H235" s="18">
        <v>458</v>
      </c>
      <c r="I235" s="18">
        <v>297</v>
      </c>
      <c r="J235" s="18">
        <v>161</v>
      </c>
      <c r="K235" s="18">
        <v>143</v>
      </c>
      <c r="L235" s="67">
        <v>114</v>
      </c>
      <c r="M235" s="109">
        <f t="shared" si="99"/>
        <v>23.131313131313131</v>
      </c>
      <c r="N235" s="24">
        <f t="shared" si="99"/>
        <v>27.17291857273559</v>
      </c>
      <c r="O235" s="4">
        <f t="shared" si="99"/>
        <v>18.151071025930101</v>
      </c>
      <c r="P235" s="4">
        <f t="shared" si="99"/>
        <v>23.027375201288244</v>
      </c>
      <c r="Q235" s="4">
        <f t="shared" si="99"/>
        <v>21.714285714285715</v>
      </c>
      <c r="T235" s="187"/>
    </row>
    <row r="236" spans="2:20" ht="15" customHeight="1" x14ac:dyDescent="0.15">
      <c r="B236" s="34" t="s">
        <v>966</v>
      </c>
      <c r="C236" s="233"/>
      <c r="D236" s="233"/>
      <c r="E236" s="233"/>
      <c r="H236" s="18">
        <v>1179</v>
      </c>
      <c r="I236" s="18">
        <v>696</v>
      </c>
      <c r="J236" s="18">
        <v>483</v>
      </c>
      <c r="K236" s="18">
        <v>338</v>
      </c>
      <c r="L236" s="67">
        <v>275</v>
      </c>
      <c r="M236" s="109">
        <f t="shared" si="99"/>
        <v>59.545454545454547</v>
      </c>
      <c r="N236" s="24">
        <f t="shared" si="99"/>
        <v>63.677950594693499</v>
      </c>
      <c r="O236" s="4">
        <f t="shared" si="99"/>
        <v>54.453213077790309</v>
      </c>
      <c r="P236" s="4">
        <f t="shared" si="99"/>
        <v>54.428341384863124</v>
      </c>
      <c r="Q236" s="4">
        <f t="shared" si="99"/>
        <v>52.380952380952387</v>
      </c>
      <c r="T236" s="187"/>
    </row>
    <row r="237" spans="2:20" ht="15" customHeight="1" x14ac:dyDescent="0.15">
      <c r="B237" s="34" t="s">
        <v>52</v>
      </c>
      <c r="C237" s="233"/>
      <c r="D237" s="233"/>
      <c r="E237" s="233"/>
      <c r="H237" s="18">
        <v>153</v>
      </c>
      <c r="I237" s="18">
        <v>84</v>
      </c>
      <c r="J237" s="18">
        <v>69</v>
      </c>
      <c r="K237" s="18">
        <v>48</v>
      </c>
      <c r="L237" s="67">
        <v>33</v>
      </c>
      <c r="M237" s="109">
        <f t="shared" si="99"/>
        <v>7.7272727272727266</v>
      </c>
      <c r="N237" s="24">
        <f t="shared" si="99"/>
        <v>7.685269899359561</v>
      </c>
      <c r="O237" s="4">
        <f t="shared" si="99"/>
        <v>7.7790304396843295</v>
      </c>
      <c r="P237" s="4">
        <f t="shared" si="99"/>
        <v>7.7294685990338161</v>
      </c>
      <c r="Q237" s="4">
        <f t="shared" si="99"/>
        <v>6.2857142857142865</v>
      </c>
      <c r="T237" s="187"/>
    </row>
    <row r="238" spans="2:20" ht="15" customHeight="1" x14ac:dyDescent="0.15">
      <c r="B238" s="34" t="s">
        <v>967</v>
      </c>
      <c r="C238" s="233"/>
      <c r="D238" s="233"/>
      <c r="E238" s="233"/>
      <c r="H238" s="18">
        <v>120</v>
      </c>
      <c r="I238" s="18">
        <v>49</v>
      </c>
      <c r="J238" s="18">
        <v>71</v>
      </c>
      <c r="K238" s="18">
        <v>31</v>
      </c>
      <c r="L238" s="67">
        <v>27</v>
      </c>
      <c r="M238" s="109">
        <f t="shared" si="99"/>
        <v>6.0606060606060606</v>
      </c>
      <c r="N238" s="24">
        <f t="shared" si="99"/>
        <v>4.4830741079597436</v>
      </c>
      <c r="O238" s="4">
        <f t="shared" si="99"/>
        <v>8.0045095828635855</v>
      </c>
      <c r="P238" s="4">
        <f t="shared" si="99"/>
        <v>4.9919484702093397</v>
      </c>
      <c r="Q238" s="4">
        <f t="shared" si="99"/>
        <v>5.1428571428571423</v>
      </c>
      <c r="T238" s="187"/>
    </row>
    <row r="239" spans="2:20" ht="15" customHeight="1" x14ac:dyDescent="0.15">
      <c r="B239" s="34" t="s">
        <v>60</v>
      </c>
      <c r="C239" s="233"/>
      <c r="D239" s="233"/>
      <c r="E239" s="233"/>
      <c r="H239" s="18">
        <v>59</v>
      </c>
      <c r="I239" s="18">
        <v>18</v>
      </c>
      <c r="J239" s="18">
        <v>41</v>
      </c>
      <c r="K239" s="18">
        <v>23</v>
      </c>
      <c r="L239" s="67">
        <v>19</v>
      </c>
      <c r="M239" s="109">
        <f t="shared" si="99"/>
        <v>2.9797979797979801</v>
      </c>
      <c r="N239" s="24">
        <f t="shared" si="99"/>
        <v>1.6468435498627629</v>
      </c>
      <c r="O239" s="4">
        <f t="shared" si="99"/>
        <v>4.6223224351747465</v>
      </c>
      <c r="P239" s="4">
        <f t="shared" si="99"/>
        <v>3.7037037037037033</v>
      </c>
      <c r="Q239" s="4">
        <f t="shared" si="99"/>
        <v>3.6190476190476191</v>
      </c>
      <c r="T239" s="187"/>
    </row>
    <row r="240" spans="2:20" ht="15" customHeight="1" x14ac:dyDescent="0.15">
      <c r="B240" s="34" t="s">
        <v>0</v>
      </c>
      <c r="C240" s="233"/>
      <c r="D240" s="233"/>
      <c r="E240" s="233"/>
      <c r="F240" s="36"/>
      <c r="G240" s="36"/>
      <c r="H240" s="19">
        <v>68</v>
      </c>
      <c r="I240" s="19">
        <v>38</v>
      </c>
      <c r="J240" s="19">
        <v>30</v>
      </c>
      <c r="K240" s="19">
        <v>26</v>
      </c>
      <c r="L240" s="72">
        <v>25</v>
      </c>
      <c r="M240" s="113">
        <f t="shared" si="99"/>
        <v>3.4343434343434343</v>
      </c>
      <c r="N240" s="26">
        <f t="shared" si="99"/>
        <v>3.4766697163769442</v>
      </c>
      <c r="O240" s="5">
        <f t="shared" si="99"/>
        <v>3.3821871476888385</v>
      </c>
      <c r="P240" s="5">
        <f t="shared" si="99"/>
        <v>4.1867954911433172</v>
      </c>
      <c r="Q240" s="5">
        <f t="shared" si="99"/>
        <v>4.7619047619047619</v>
      </c>
      <c r="T240" s="187"/>
    </row>
    <row r="241" spans="1:20" ht="15" customHeight="1" x14ac:dyDescent="0.15">
      <c r="B241" s="38" t="s">
        <v>1</v>
      </c>
      <c r="C241" s="78"/>
      <c r="D241" s="78"/>
      <c r="E241" s="78"/>
      <c r="F241" s="28"/>
      <c r="G241" s="29"/>
      <c r="H241" s="39">
        <f>SUM(H227:H240)</f>
        <v>6205</v>
      </c>
      <c r="I241" s="39">
        <f>SUM(I227:I240)</f>
        <v>3615</v>
      </c>
      <c r="J241" s="39">
        <f>SUM(J227:J240)</f>
        <v>2590</v>
      </c>
      <c r="K241" s="39">
        <f>SUM(K227:K240)</f>
        <v>1905</v>
      </c>
      <c r="L241" s="68">
        <f>SUM(L227:L240)</f>
        <v>1566</v>
      </c>
      <c r="M241" s="110" t="str">
        <f>IF(SUM(M227:M240)&gt;100,"－",SUM(M227:M240))</f>
        <v>－</v>
      </c>
      <c r="N241" s="25" t="str">
        <f t="shared" ref="N241:Q241" si="100">IF(SUM(N227:N240)&gt;100,"－",SUM(N227:N240))</f>
        <v>－</v>
      </c>
      <c r="O241" s="6" t="str">
        <f t="shared" si="100"/>
        <v>－</v>
      </c>
      <c r="P241" s="6" t="str">
        <f t="shared" si="100"/>
        <v>－</v>
      </c>
      <c r="Q241" s="6" t="str">
        <f t="shared" si="100"/>
        <v>－</v>
      </c>
    </row>
    <row r="242" spans="1:20" ht="15" customHeight="1" x14ac:dyDescent="0.15">
      <c r="B242" s="62"/>
      <c r="C242" s="45"/>
      <c r="D242" s="45"/>
      <c r="E242" s="45"/>
      <c r="F242" s="45"/>
      <c r="G242" s="111"/>
      <c r="H242" s="111"/>
      <c r="I242" s="111"/>
      <c r="J242" s="111"/>
      <c r="K242" s="111"/>
    </row>
    <row r="243" spans="1:20" ht="15" customHeight="1" x14ac:dyDescent="0.15">
      <c r="A243" s="1" t="s">
        <v>968</v>
      </c>
      <c r="B243" s="22"/>
      <c r="C243" s="22"/>
      <c r="D243" s="22"/>
      <c r="E243" s="22"/>
      <c r="H243" s="7"/>
      <c r="I243" s="7"/>
      <c r="J243" s="7"/>
      <c r="K243" s="7"/>
      <c r="N243" s="7"/>
    </row>
    <row r="244" spans="1:20" ht="13.65" customHeight="1" x14ac:dyDescent="0.15">
      <c r="B244" s="64"/>
      <c r="C244" s="33"/>
      <c r="D244" s="33"/>
      <c r="E244" s="33"/>
      <c r="F244" s="33"/>
      <c r="G244" s="33"/>
      <c r="H244" s="79"/>
      <c r="I244" s="86"/>
      <c r="J244" s="83" t="s">
        <v>2</v>
      </c>
      <c r="K244" s="86"/>
      <c r="L244" s="86"/>
      <c r="M244" s="106"/>
      <c r="N244" s="86"/>
      <c r="O244" s="83" t="s">
        <v>3</v>
      </c>
      <c r="P244" s="86"/>
      <c r="Q244" s="84"/>
    </row>
    <row r="245" spans="1:20" ht="22.65" customHeight="1" x14ac:dyDescent="0.15">
      <c r="B245" s="34"/>
      <c r="C245" s="233"/>
      <c r="D245" s="233"/>
      <c r="E245" s="233"/>
      <c r="G245" s="75"/>
      <c r="H245" s="96" t="s">
        <v>512</v>
      </c>
      <c r="I245" s="96" t="s">
        <v>210</v>
      </c>
      <c r="J245" s="96" t="s">
        <v>211</v>
      </c>
      <c r="K245" s="96" t="s">
        <v>514</v>
      </c>
      <c r="L245" s="102" t="s">
        <v>213</v>
      </c>
      <c r="M245" s="105" t="s">
        <v>512</v>
      </c>
      <c r="N245" s="96" t="s">
        <v>210</v>
      </c>
      <c r="O245" s="96" t="s">
        <v>211</v>
      </c>
      <c r="P245" s="96" t="s">
        <v>514</v>
      </c>
      <c r="Q245" s="96" t="s">
        <v>213</v>
      </c>
    </row>
    <row r="246" spans="1:20" ht="12" customHeight="1" x14ac:dyDescent="0.15">
      <c r="B246" s="35"/>
      <c r="C246" s="88"/>
      <c r="D246" s="88"/>
      <c r="E246" s="88"/>
      <c r="F246" s="36"/>
      <c r="G246" s="76"/>
      <c r="H246" s="37"/>
      <c r="I246" s="37"/>
      <c r="J246" s="37"/>
      <c r="K246" s="37"/>
      <c r="L246" s="66"/>
      <c r="M246" s="213">
        <f>SUM(H$91:H$93)</f>
        <v>1980</v>
      </c>
      <c r="N246" s="209">
        <f t="shared" ref="N246" si="101">SUM(I$91:I$93)</f>
        <v>1093</v>
      </c>
      <c r="O246" s="209">
        <f t="shared" ref="O246" si="102">SUM(J$91:J$93)</f>
        <v>887</v>
      </c>
      <c r="P246" s="209">
        <f t="shared" ref="P246" si="103">SUM(K$91:K$93)</f>
        <v>621</v>
      </c>
      <c r="Q246" s="209">
        <f t="shared" ref="Q246" si="104">SUM(L$91:L$93)</f>
        <v>525</v>
      </c>
    </row>
    <row r="247" spans="1:20" ht="15" customHeight="1" x14ac:dyDescent="0.15">
      <c r="B247" s="34" t="s">
        <v>969</v>
      </c>
      <c r="C247" s="233"/>
      <c r="D247" s="233"/>
      <c r="E247" s="233"/>
      <c r="H247" s="18">
        <v>405</v>
      </c>
      <c r="I247" s="18">
        <v>230</v>
      </c>
      <c r="J247" s="18">
        <v>175</v>
      </c>
      <c r="K247" s="18">
        <v>161</v>
      </c>
      <c r="L247" s="67">
        <v>138</v>
      </c>
      <c r="M247" s="109">
        <f t="shared" ref="M247:Q256" si="105">H247/M$246*100</f>
        <v>20.454545454545457</v>
      </c>
      <c r="N247" s="24">
        <f t="shared" si="105"/>
        <v>21.043000914913083</v>
      </c>
      <c r="O247" s="4">
        <f t="shared" si="105"/>
        <v>19.729425028184895</v>
      </c>
      <c r="P247" s="4">
        <f t="shared" si="105"/>
        <v>25.925925925925924</v>
      </c>
      <c r="Q247" s="4">
        <f t="shared" si="105"/>
        <v>26.285714285714285</v>
      </c>
      <c r="T247" s="187"/>
    </row>
    <row r="248" spans="1:20" ht="15" customHeight="1" x14ac:dyDescent="0.15">
      <c r="B248" s="34" t="s">
        <v>970</v>
      </c>
      <c r="C248" s="233"/>
      <c r="D248" s="233"/>
      <c r="E248" s="233"/>
      <c r="H248" s="18">
        <v>981</v>
      </c>
      <c r="I248" s="18">
        <v>572</v>
      </c>
      <c r="J248" s="18">
        <v>409</v>
      </c>
      <c r="K248" s="18">
        <v>257</v>
      </c>
      <c r="L248" s="67">
        <v>217</v>
      </c>
      <c r="M248" s="109">
        <f t="shared" si="105"/>
        <v>49.545454545454547</v>
      </c>
      <c r="N248" s="24">
        <f t="shared" si="105"/>
        <v>52.333028362305576</v>
      </c>
      <c r="O248" s="4">
        <f t="shared" si="105"/>
        <v>46.110484780157833</v>
      </c>
      <c r="P248" s="4">
        <f t="shared" si="105"/>
        <v>41.384863123993561</v>
      </c>
      <c r="Q248" s="4">
        <f t="shared" si="105"/>
        <v>41.333333333333336</v>
      </c>
      <c r="T248" s="187"/>
    </row>
    <row r="249" spans="1:20" ht="15" customHeight="1" x14ac:dyDescent="0.15">
      <c r="B249" s="34" t="s">
        <v>971</v>
      </c>
      <c r="C249" s="233"/>
      <c r="D249" s="233"/>
      <c r="E249" s="233"/>
      <c r="H249" s="18">
        <v>638</v>
      </c>
      <c r="I249" s="18">
        <v>383</v>
      </c>
      <c r="J249" s="18">
        <v>255</v>
      </c>
      <c r="K249" s="18">
        <v>189</v>
      </c>
      <c r="L249" s="67">
        <v>166</v>
      </c>
      <c r="M249" s="109">
        <f t="shared" si="105"/>
        <v>32.222222222222221</v>
      </c>
      <c r="N249" s="24">
        <f t="shared" si="105"/>
        <v>35.041171088746573</v>
      </c>
      <c r="O249" s="4">
        <f t="shared" si="105"/>
        <v>28.748590755355131</v>
      </c>
      <c r="P249" s="4">
        <f t="shared" si="105"/>
        <v>30.434782608695656</v>
      </c>
      <c r="Q249" s="4">
        <f t="shared" si="105"/>
        <v>31.61904761904762</v>
      </c>
      <c r="T249" s="187"/>
    </row>
    <row r="250" spans="1:20" ht="15" customHeight="1" x14ac:dyDescent="0.15">
      <c r="B250" s="34" t="s">
        <v>972</v>
      </c>
      <c r="C250" s="233"/>
      <c r="D250" s="233"/>
      <c r="E250" s="233"/>
      <c r="H250" s="18">
        <v>428</v>
      </c>
      <c r="I250" s="18">
        <v>272</v>
      </c>
      <c r="J250" s="18">
        <v>156</v>
      </c>
      <c r="K250" s="18">
        <v>124</v>
      </c>
      <c r="L250" s="67">
        <v>98</v>
      </c>
      <c r="M250" s="109">
        <f t="shared" si="105"/>
        <v>21.616161616161616</v>
      </c>
      <c r="N250" s="24">
        <f t="shared" si="105"/>
        <v>24.885635864592864</v>
      </c>
      <c r="O250" s="4">
        <f t="shared" si="105"/>
        <v>17.587373167981962</v>
      </c>
      <c r="P250" s="4">
        <f t="shared" si="105"/>
        <v>19.967793880837359</v>
      </c>
      <c r="Q250" s="4">
        <f t="shared" si="105"/>
        <v>18.666666666666668</v>
      </c>
      <c r="T250" s="187"/>
    </row>
    <row r="251" spans="1:20" ht="15" customHeight="1" x14ac:dyDescent="0.15">
      <c r="B251" s="34" t="s">
        <v>973</v>
      </c>
      <c r="C251" s="233"/>
      <c r="D251" s="233"/>
      <c r="E251" s="233"/>
      <c r="H251" s="18">
        <v>265</v>
      </c>
      <c r="I251" s="18">
        <v>179</v>
      </c>
      <c r="J251" s="18">
        <v>86</v>
      </c>
      <c r="K251" s="18">
        <v>63</v>
      </c>
      <c r="L251" s="67">
        <v>41</v>
      </c>
      <c r="M251" s="109">
        <f t="shared" si="105"/>
        <v>13.383838383838384</v>
      </c>
      <c r="N251" s="24">
        <f t="shared" si="105"/>
        <v>16.37694419030192</v>
      </c>
      <c r="O251" s="4">
        <f t="shared" si="105"/>
        <v>9.695603156708005</v>
      </c>
      <c r="P251" s="4">
        <f t="shared" si="105"/>
        <v>10.144927536231885</v>
      </c>
      <c r="Q251" s="4">
        <f t="shared" si="105"/>
        <v>7.8095238095238093</v>
      </c>
      <c r="T251" s="187"/>
    </row>
    <row r="252" spans="1:20" ht="15" customHeight="1" x14ac:dyDescent="0.15">
      <c r="B252" s="34" t="s">
        <v>974</v>
      </c>
      <c r="C252" s="233"/>
      <c r="D252" s="233"/>
      <c r="E252" s="233"/>
      <c r="H252" s="18">
        <v>323</v>
      </c>
      <c r="I252" s="18">
        <v>213</v>
      </c>
      <c r="J252" s="18">
        <v>110</v>
      </c>
      <c r="K252" s="18">
        <v>73</v>
      </c>
      <c r="L252" s="67">
        <v>46</v>
      </c>
      <c r="M252" s="109">
        <f t="shared" si="105"/>
        <v>16.313131313131311</v>
      </c>
      <c r="N252" s="24">
        <f t="shared" si="105"/>
        <v>19.487648673376029</v>
      </c>
      <c r="O252" s="4">
        <f t="shared" si="105"/>
        <v>12.401352874859075</v>
      </c>
      <c r="P252" s="4">
        <f t="shared" si="105"/>
        <v>11.755233494363928</v>
      </c>
      <c r="Q252" s="4">
        <f t="shared" si="105"/>
        <v>8.7619047619047628</v>
      </c>
      <c r="T252" s="187"/>
    </row>
    <row r="253" spans="1:20" ht="15" customHeight="1" x14ac:dyDescent="0.15">
      <c r="B253" s="34" t="s">
        <v>52</v>
      </c>
      <c r="C253" s="233"/>
      <c r="D253" s="233"/>
      <c r="E253" s="233"/>
      <c r="H253" s="18">
        <v>81</v>
      </c>
      <c r="I253" s="18">
        <v>40</v>
      </c>
      <c r="J253" s="18">
        <v>41</v>
      </c>
      <c r="K253" s="18">
        <v>39</v>
      </c>
      <c r="L253" s="67">
        <v>35</v>
      </c>
      <c r="M253" s="109">
        <f t="shared" si="105"/>
        <v>4.0909090909090908</v>
      </c>
      <c r="N253" s="24">
        <f t="shared" si="105"/>
        <v>3.6596523330283626</v>
      </c>
      <c r="O253" s="4">
        <f t="shared" si="105"/>
        <v>4.6223224351747465</v>
      </c>
      <c r="P253" s="4">
        <f t="shared" si="105"/>
        <v>6.2801932367149762</v>
      </c>
      <c r="Q253" s="4">
        <f t="shared" si="105"/>
        <v>6.666666666666667</v>
      </c>
      <c r="T253" s="187"/>
    </row>
    <row r="254" spans="1:20" ht="15" customHeight="1" x14ac:dyDescent="0.15">
      <c r="B254" s="34" t="s">
        <v>967</v>
      </c>
      <c r="C254" s="233"/>
      <c r="D254" s="233"/>
      <c r="E254" s="233"/>
      <c r="H254" s="18">
        <v>270</v>
      </c>
      <c r="I254" s="18">
        <v>127</v>
      </c>
      <c r="J254" s="18">
        <v>143</v>
      </c>
      <c r="K254" s="18">
        <v>92</v>
      </c>
      <c r="L254" s="67">
        <v>78</v>
      </c>
      <c r="M254" s="109">
        <f t="shared" si="105"/>
        <v>13.636363636363635</v>
      </c>
      <c r="N254" s="24">
        <f t="shared" si="105"/>
        <v>11.619396157365051</v>
      </c>
      <c r="O254" s="4">
        <f t="shared" si="105"/>
        <v>16.121758737316799</v>
      </c>
      <c r="P254" s="4">
        <f t="shared" si="105"/>
        <v>14.814814814814813</v>
      </c>
      <c r="Q254" s="4">
        <f t="shared" si="105"/>
        <v>14.857142857142858</v>
      </c>
      <c r="T254" s="187"/>
    </row>
    <row r="255" spans="1:20" ht="15" customHeight="1" x14ac:dyDescent="0.15">
      <c r="B255" s="34" t="s">
        <v>60</v>
      </c>
      <c r="C255" s="233"/>
      <c r="D255" s="233"/>
      <c r="E255" s="233"/>
      <c r="H255" s="18">
        <v>143</v>
      </c>
      <c r="I255" s="18">
        <v>60</v>
      </c>
      <c r="J255" s="18">
        <v>83</v>
      </c>
      <c r="K255" s="18">
        <v>44</v>
      </c>
      <c r="L255" s="67">
        <v>38</v>
      </c>
      <c r="M255" s="109">
        <f t="shared" si="105"/>
        <v>7.2222222222222214</v>
      </c>
      <c r="N255" s="24">
        <f t="shared" si="105"/>
        <v>5.4894784995425434</v>
      </c>
      <c r="O255" s="4">
        <f t="shared" si="105"/>
        <v>9.3573844419391214</v>
      </c>
      <c r="P255" s="4">
        <f t="shared" si="105"/>
        <v>7.0853462157809979</v>
      </c>
      <c r="Q255" s="4">
        <f t="shared" si="105"/>
        <v>7.2380952380952381</v>
      </c>
      <c r="T255" s="187"/>
    </row>
    <row r="256" spans="1:20" ht="15" customHeight="1" x14ac:dyDescent="0.15">
      <c r="B256" s="34" t="s">
        <v>0</v>
      </c>
      <c r="C256" s="233"/>
      <c r="D256" s="233"/>
      <c r="E256" s="233"/>
      <c r="F256" s="36"/>
      <c r="G256" s="36"/>
      <c r="H256" s="19">
        <v>87</v>
      </c>
      <c r="I256" s="19">
        <v>51</v>
      </c>
      <c r="J256" s="19">
        <v>36</v>
      </c>
      <c r="K256" s="19">
        <v>34</v>
      </c>
      <c r="L256" s="72">
        <v>32</v>
      </c>
      <c r="M256" s="113">
        <f t="shared" si="105"/>
        <v>4.3939393939393936</v>
      </c>
      <c r="N256" s="26">
        <f t="shared" si="105"/>
        <v>4.6660567246111615</v>
      </c>
      <c r="O256" s="5">
        <f t="shared" si="105"/>
        <v>4.0586245772266061</v>
      </c>
      <c r="P256" s="5">
        <f t="shared" si="105"/>
        <v>5.4750402576489536</v>
      </c>
      <c r="Q256" s="5">
        <f t="shared" si="105"/>
        <v>6.0952380952380949</v>
      </c>
      <c r="T256" s="187"/>
    </row>
    <row r="257" spans="2:17" ht="15" customHeight="1" x14ac:dyDescent="0.15">
      <c r="B257" s="38" t="s">
        <v>1</v>
      </c>
      <c r="C257" s="78"/>
      <c r="D257" s="78"/>
      <c r="E257" s="78"/>
      <c r="F257" s="28"/>
      <c r="G257" s="29"/>
      <c r="H257" s="39">
        <f>SUM(H247:H256)</f>
        <v>3621</v>
      </c>
      <c r="I257" s="39">
        <f>SUM(I247:I256)</f>
        <v>2127</v>
      </c>
      <c r="J257" s="39">
        <f>SUM(J247:J256)</f>
        <v>1494</v>
      </c>
      <c r="K257" s="39">
        <f>SUM(K247:K256)</f>
        <v>1076</v>
      </c>
      <c r="L257" s="68">
        <f>SUM(L247:L256)</f>
        <v>889</v>
      </c>
      <c r="M257" s="110" t="str">
        <f>IF(SUM(M247:M256)&gt;100,"－",SUM(M247:M256))</f>
        <v>－</v>
      </c>
      <c r="N257" s="25" t="str">
        <f>IF(SUM(N247:N256)&gt;100,"－",SUM(N247:N256))</f>
        <v>－</v>
      </c>
      <c r="O257" s="6" t="str">
        <f>IF(SUM(O247:O256)&gt;100,"－",SUM(O247:O256))</f>
        <v>－</v>
      </c>
      <c r="P257" s="6" t="str">
        <f>IF(SUM(P247:P256)&gt;100,"－",SUM(P247:P256))</f>
        <v>－</v>
      </c>
      <c r="Q257" s="6" t="str">
        <f>IF(SUM(Q247:Q256)&gt;100,"－",SUM(Q247:Q256))</f>
        <v>－</v>
      </c>
    </row>
    <row r="258" spans="2:17" ht="15" customHeight="1" x14ac:dyDescent="0.15">
      <c r="B258" s="62"/>
      <c r="C258" s="45"/>
      <c r="D258" s="45"/>
      <c r="E258" s="45"/>
      <c r="F258" s="45"/>
      <c r="G258" s="111"/>
      <c r="H258" s="111"/>
      <c r="I258" s="111"/>
      <c r="J258" s="111"/>
      <c r="K258" s="111"/>
    </row>
  </sheetData>
  <phoneticPr fontId="1"/>
  <pageMargins left="0.27559055118110237" right="0.27559055118110237" top="0.47244094488188981" bottom="0.31496062992125984" header="0.23622047244094491" footer="0.27559055118110237"/>
  <pageSetup paperSize="9" scale="69" orientation="portrait" r:id="rId1"/>
  <headerFooter alignWithMargins="0">
    <oddHeader>&amp;C【2020年度　厚生労働省　老人保健事業推進費等補助金事業】
高齢者向け住まいに関するアンケート調査&amp;R&amp;A</oddHeader>
    <oddFooter>&amp;R&amp;P/&amp;N</oddFooter>
  </headerFooter>
  <rowBreaks count="3" manualBreakCount="3">
    <brk id="71" max="16383" man="1"/>
    <brk id="150" max="16383" man="1"/>
    <brk id="222"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3485-FE5A-4488-A74F-F89F372C8280}">
  <dimension ref="A1:K143"/>
  <sheetViews>
    <sheetView showGridLines="0" workbookViewId="0"/>
  </sheetViews>
  <sheetFormatPr defaultColWidth="9.109375" defaultRowHeight="15" customHeight="1" x14ac:dyDescent="0.15"/>
  <cols>
    <col min="1" max="1" width="2.77734375" style="392" customWidth="1"/>
    <col min="2" max="2" width="18.109375" style="392" customWidth="1"/>
    <col min="3" max="11" width="8.21875" style="392" customWidth="1"/>
    <col min="12" max="16384" width="9.109375" style="392"/>
  </cols>
  <sheetData>
    <row r="1" spans="1:11" ht="15" customHeight="1" x14ac:dyDescent="0.15">
      <c r="A1" s="392" t="s">
        <v>1103</v>
      </c>
    </row>
    <row r="2" spans="1:11" ht="15" customHeight="1" x14ac:dyDescent="0.15">
      <c r="B2" s="393"/>
      <c r="C2" s="394"/>
      <c r="D2" s="395" t="s">
        <v>1104</v>
      </c>
      <c r="E2" s="396"/>
      <c r="F2" s="397"/>
      <c r="G2" s="398" t="s">
        <v>1105</v>
      </c>
      <c r="H2" s="396"/>
      <c r="I2" s="397"/>
      <c r="J2" s="398" t="s">
        <v>1106</v>
      </c>
      <c r="K2" s="399"/>
    </row>
    <row r="3" spans="1:11" ht="15" customHeight="1" x14ac:dyDescent="0.15">
      <c r="B3" s="400"/>
      <c r="C3" s="401" t="s">
        <v>1107</v>
      </c>
      <c r="D3" s="402" t="s">
        <v>1108</v>
      </c>
      <c r="E3" s="403" t="s">
        <v>1109</v>
      </c>
      <c r="F3" s="401" t="s">
        <v>1107</v>
      </c>
      <c r="G3" s="402" t="s">
        <v>1108</v>
      </c>
      <c r="H3" s="403" t="s">
        <v>1109</v>
      </c>
      <c r="I3" s="401" t="s">
        <v>1107</v>
      </c>
      <c r="J3" s="402" t="s">
        <v>1108</v>
      </c>
      <c r="K3" s="403" t="s">
        <v>1109</v>
      </c>
    </row>
    <row r="4" spans="1:11" ht="15" customHeight="1" x14ac:dyDescent="0.15">
      <c r="B4" s="404"/>
      <c r="C4" s="405">
        <f>C$11</f>
        <v>59</v>
      </c>
      <c r="D4" s="406">
        <f t="shared" ref="D4:K4" si="0">D$11</f>
        <v>59</v>
      </c>
      <c r="E4" s="407">
        <f t="shared" si="0"/>
        <v>59</v>
      </c>
      <c r="F4" s="405">
        <f t="shared" si="0"/>
        <v>126</v>
      </c>
      <c r="G4" s="406">
        <f t="shared" si="0"/>
        <v>126</v>
      </c>
      <c r="H4" s="407">
        <f t="shared" si="0"/>
        <v>126</v>
      </c>
      <c r="I4" s="405">
        <f t="shared" si="0"/>
        <v>106</v>
      </c>
      <c r="J4" s="406">
        <f t="shared" si="0"/>
        <v>106</v>
      </c>
      <c r="K4" s="407">
        <f t="shared" si="0"/>
        <v>106</v>
      </c>
    </row>
    <row r="5" spans="1:11" ht="15" customHeight="1" x14ac:dyDescent="0.15">
      <c r="B5" s="408" t="s">
        <v>180</v>
      </c>
      <c r="C5" s="409">
        <v>1</v>
      </c>
      <c r="D5" s="410">
        <v>1</v>
      </c>
      <c r="E5" s="411">
        <v>0</v>
      </c>
      <c r="F5" s="409">
        <v>1</v>
      </c>
      <c r="G5" s="410">
        <v>0</v>
      </c>
      <c r="H5" s="411">
        <v>0</v>
      </c>
      <c r="I5" s="409">
        <v>0</v>
      </c>
      <c r="J5" s="410">
        <v>0</v>
      </c>
      <c r="K5" s="411">
        <v>1</v>
      </c>
    </row>
    <row r="6" spans="1:11" ht="15" customHeight="1" x14ac:dyDescent="0.15">
      <c r="B6" s="408" t="s">
        <v>181</v>
      </c>
      <c r="C6" s="409">
        <v>3</v>
      </c>
      <c r="D6" s="410">
        <v>2</v>
      </c>
      <c r="E6" s="411">
        <v>5</v>
      </c>
      <c r="F6" s="409">
        <v>7</v>
      </c>
      <c r="G6" s="410">
        <v>4</v>
      </c>
      <c r="H6" s="411">
        <v>3</v>
      </c>
      <c r="I6" s="409">
        <v>3</v>
      </c>
      <c r="J6" s="410">
        <v>1</v>
      </c>
      <c r="K6" s="411">
        <v>2</v>
      </c>
    </row>
    <row r="7" spans="1:11" ht="15" customHeight="1" x14ac:dyDescent="0.15">
      <c r="B7" s="408" t="s">
        <v>358</v>
      </c>
      <c r="C7" s="409">
        <v>11</v>
      </c>
      <c r="D7" s="410">
        <v>12</v>
      </c>
      <c r="E7" s="411">
        <v>9</v>
      </c>
      <c r="F7" s="409">
        <v>30</v>
      </c>
      <c r="G7" s="410">
        <v>33</v>
      </c>
      <c r="H7" s="411">
        <v>27</v>
      </c>
      <c r="I7" s="409">
        <v>26</v>
      </c>
      <c r="J7" s="410">
        <v>25</v>
      </c>
      <c r="K7" s="411">
        <v>21</v>
      </c>
    </row>
    <row r="8" spans="1:11" ht="15" customHeight="1" x14ac:dyDescent="0.15">
      <c r="B8" s="408" t="s">
        <v>161</v>
      </c>
      <c r="C8" s="409">
        <v>23</v>
      </c>
      <c r="D8" s="410">
        <v>20</v>
      </c>
      <c r="E8" s="411">
        <v>26</v>
      </c>
      <c r="F8" s="409">
        <v>40</v>
      </c>
      <c r="G8" s="410">
        <v>36</v>
      </c>
      <c r="H8" s="411">
        <v>53</v>
      </c>
      <c r="I8" s="409">
        <v>43</v>
      </c>
      <c r="J8" s="410">
        <v>45</v>
      </c>
      <c r="K8" s="411">
        <v>54</v>
      </c>
    </row>
    <row r="9" spans="1:11" ht="15" customHeight="1" x14ac:dyDescent="0.15">
      <c r="B9" s="408" t="s">
        <v>253</v>
      </c>
      <c r="C9" s="409">
        <v>20</v>
      </c>
      <c r="D9" s="410">
        <v>23</v>
      </c>
      <c r="E9" s="411">
        <v>18</v>
      </c>
      <c r="F9" s="409">
        <v>46</v>
      </c>
      <c r="G9" s="410">
        <v>49</v>
      </c>
      <c r="H9" s="411">
        <v>43</v>
      </c>
      <c r="I9" s="409">
        <v>31</v>
      </c>
      <c r="J9" s="410">
        <v>33</v>
      </c>
      <c r="K9" s="411">
        <v>26</v>
      </c>
    </row>
    <row r="10" spans="1:11" ht="15" customHeight="1" x14ac:dyDescent="0.15">
      <c r="B10" s="408" t="s">
        <v>158</v>
      </c>
      <c r="C10" s="409">
        <v>1</v>
      </c>
      <c r="D10" s="410">
        <v>1</v>
      </c>
      <c r="E10" s="411">
        <v>1</v>
      </c>
      <c r="F10" s="409">
        <v>2</v>
      </c>
      <c r="G10" s="410">
        <v>4</v>
      </c>
      <c r="H10" s="411">
        <v>0</v>
      </c>
      <c r="I10" s="409">
        <v>3</v>
      </c>
      <c r="J10" s="410">
        <v>2</v>
      </c>
      <c r="K10" s="411">
        <v>2</v>
      </c>
    </row>
    <row r="11" spans="1:11" ht="15" customHeight="1" x14ac:dyDescent="0.15">
      <c r="B11" s="412" t="s">
        <v>1110</v>
      </c>
      <c r="C11" s="413">
        <f>SUM(C5:C10)</f>
        <v>59</v>
      </c>
      <c r="D11" s="414">
        <f t="shared" ref="D11:K11" si="1">SUM(D5:D10)</f>
        <v>59</v>
      </c>
      <c r="E11" s="415">
        <f t="shared" si="1"/>
        <v>59</v>
      </c>
      <c r="F11" s="413">
        <f t="shared" si="1"/>
        <v>126</v>
      </c>
      <c r="G11" s="414">
        <f t="shared" si="1"/>
        <v>126</v>
      </c>
      <c r="H11" s="415">
        <f t="shared" si="1"/>
        <v>126</v>
      </c>
      <c r="I11" s="413">
        <f t="shared" si="1"/>
        <v>106</v>
      </c>
      <c r="J11" s="414">
        <f t="shared" si="1"/>
        <v>106</v>
      </c>
      <c r="K11" s="415">
        <f t="shared" si="1"/>
        <v>106</v>
      </c>
    </row>
    <row r="12" spans="1:11" ht="15" customHeight="1" x14ac:dyDescent="0.15">
      <c r="B12" s="408" t="s">
        <v>180</v>
      </c>
      <c r="C12" s="416">
        <f>C5/C$11*100</f>
        <v>1.6949152542372881</v>
      </c>
      <c r="D12" s="417">
        <f t="shared" ref="D12:K12" si="2">D5/D$11*100</f>
        <v>1.6949152542372881</v>
      </c>
      <c r="E12" s="418">
        <f t="shared" si="2"/>
        <v>0</v>
      </c>
      <c r="F12" s="416">
        <f t="shared" si="2"/>
        <v>0.79365079365079361</v>
      </c>
      <c r="G12" s="417">
        <f t="shared" si="2"/>
        <v>0</v>
      </c>
      <c r="H12" s="418">
        <f t="shared" si="2"/>
        <v>0</v>
      </c>
      <c r="I12" s="416">
        <f t="shared" si="2"/>
        <v>0</v>
      </c>
      <c r="J12" s="417">
        <f t="shared" si="2"/>
        <v>0</v>
      </c>
      <c r="K12" s="418">
        <f t="shared" si="2"/>
        <v>0.94339622641509435</v>
      </c>
    </row>
    <row r="13" spans="1:11" ht="15" customHeight="1" x14ac:dyDescent="0.15">
      <c r="B13" s="408" t="s">
        <v>181</v>
      </c>
      <c r="C13" s="419">
        <f t="shared" ref="C13:K17" si="3">C6/C$11*100</f>
        <v>5.0847457627118651</v>
      </c>
      <c r="D13" s="420">
        <f t="shared" si="3"/>
        <v>3.3898305084745761</v>
      </c>
      <c r="E13" s="421">
        <f t="shared" si="3"/>
        <v>8.4745762711864394</v>
      </c>
      <c r="F13" s="419">
        <f t="shared" si="3"/>
        <v>5.5555555555555554</v>
      </c>
      <c r="G13" s="420">
        <f t="shared" si="3"/>
        <v>3.1746031746031744</v>
      </c>
      <c r="H13" s="421">
        <f t="shared" si="3"/>
        <v>2.3809523809523809</v>
      </c>
      <c r="I13" s="419">
        <f t="shared" si="3"/>
        <v>2.8301886792452833</v>
      </c>
      <c r="J13" s="420">
        <f t="shared" si="3"/>
        <v>0.94339622641509435</v>
      </c>
      <c r="K13" s="421">
        <f t="shared" si="3"/>
        <v>1.8867924528301887</v>
      </c>
    </row>
    <row r="14" spans="1:11" ht="15" customHeight="1" x14ac:dyDescent="0.15">
      <c r="B14" s="408" t="s">
        <v>358</v>
      </c>
      <c r="C14" s="419">
        <f t="shared" si="3"/>
        <v>18.64406779661017</v>
      </c>
      <c r="D14" s="420">
        <f t="shared" si="3"/>
        <v>20.33898305084746</v>
      </c>
      <c r="E14" s="421">
        <f t="shared" si="3"/>
        <v>15.254237288135593</v>
      </c>
      <c r="F14" s="419">
        <f t="shared" si="3"/>
        <v>23.809523809523807</v>
      </c>
      <c r="G14" s="420">
        <f t="shared" si="3"/>
        <v>26.190476190476193</v>
      </c>
      <c r="H14" s="421">
        <f t="shared" si="3"/>
        <v>21.428571428571427</v>
      </c>
      <c r="I14" s="419">
        <f t="shared" si="3"/>
        <v>24.528301886792452</v>
      </c>
      <c r="J14" s="420">
        <f t="shared" si="3"/>
        <v>23.584905660377359</v>
      </c>
      <c r="K14" s="421">
        <f t="shared" si="3"/>
        <v>19.811320754716981</v>
      </c>
    </row>
    <row r="15" spans="1:11" ht="15" customHeight="1" x14ac:dyDescent="0.15">
      <c r="B15" s="408" t="s">
        <v>161</v>
      </c>
      <c r="C15" s="419">
        <f t="shared" si="3"/>
        <v>38.983050847457626</v>
      </c>
      <c r="D15" s="420">
        <f t="shared" si="3"/>
        <v>33.898305084745758</v>
      </c>
      <c r="E15" s="421">
        <f t="shared" si="3"/>
        <v>44.067796610169488</v>
      </c>
      <c r="F15" s="419">
        <f t="shared" si="3"/>
        <v>31.746031746031743</v>
      </c>
      <c r="G15" s="420">
        <f t="shared" si="3"/>
        <v>28.571428571428569</v>
      </c>
      <c r="H15" s="421">
        <f t="shared" si="3"/>
        <v>42.063492063492063</v>
      </c>
      <c r="I15" s="419">
        <f t="shared" si="3"/>
        <v>40.566037735849058</v>
      </c>
      <c r="J15" s="420">
        <f t="shared" si="3"/>
        <v>42.452830188679243</v>
      </c>
      <c r="K15" s="421">
        <f t="shared" si="3"/>
        <v>50.943396226415096</v>
      </c>
    </row>
    <row r="16" spans="1:11" ht="15" customHeight="1" x14ac:dyDescent="0.15">
      <c r="B16" s="408" t="s">
        <v>253</v>
      </c>
      <c r="C16" s="419">
        <f t="shared" si="3"/>
        <v>33.898305084745758</v>
      </c>
      <c r="D16" s="420">
        <f t="shared" si="3"/>
        <v>38.983050847457626</v>
      </c>
      <c r="E16" s="421">
        <f t="shared" si="3"/>
        <v>30.508474576271187</v>
      </c>
      <c r="F16" s="419">
        <f t="shared" si="3"/>
        <v>36.507936507936506</v>
      </c>
      <c r="G16" s="420">
        <f t="shared" si="3"/>
        <v>38.888888888888893</v>
      </c>
      <c r="H16" s="421">
        <f t="shared" si="3"/>
        <v>34.126984126984127</v>
      </c>
      <c r="I16" s="419">
        <f t="shared" si="3"/>
        <v>29.245283018867923</v>
      </c>
      <c r="J16" s="420">
        <f t="shared" si="3"/>
        <v>31.132075471698112</v>
      </c>
      <c r="K16" s="421">
        <f t="shared" si="3"/>
        <v>24.528301886792452</v>
      </c>
    </row>
    <row r="17" spans="1:11" ht="15" customHeight="1" x14ac:dyDescent="0.15">
      <c r="B17" s="408" t="s">
        <v>158</v>
      </c>
      <c r="C17" s="419">
        <f t="shared" si="3"/>
        <v>1.6949152542372881</v>
      </c>
      <c r="D17" s="420">
        <f t="shared" si="3"/>
        <v>1.6949152542372881</v>
      </c>
      <c r="E17" s="421">
        <f t="shared" si="3"/>
        <v>1.6949152542372881</v>
      </c>
      <c r="F17" s="419">
        <f t="shared" si="3"/>
        <v>1.5873015873015872</v>
      </c>
      <c r="G17" s="420">
        <f t="shared" si="3"/>
        <v>3.1746031746031744</v>
      </c>
      <c r="H17" s="421">
        <f t="shared" si="3"/>
        <v>0</v>
      </c>
      <c r="I17" s="419">
        <f t="shared" si="3"/>
        <v>2.8301886792452833</v>
      </c>
      <c r="J17" s="420">
        <f t="shared" si="3"/>
        <v>1.8867924528301887</v>
      </c>
      <c r="K17" s="421">
        <f t="shared" si="3"/>
        <v>1.8867924528301887</v>
      </c>
    </row>
    <row r="18" spans="1:11" ht="15" customHeight="1" x14ac:dyDescent="0.15">
      <c r="B18" s="412" t="s">
        <v>1110</v>
      </c>
      <c r="C18" s="422">
        <f>SUM(C12:C17)</f>
        <v>99.999999999999986</v>
      </c>
      <c r="D18" s="423">
        <f t="shared" ref="D18:K18" si="4">SUM(D12:D17)</f>
        <v>100</v>
      </c>
      <c r="E18" s="424">
        <f t="shared" si="4"/>
        <v>99.999999999999986</v>
      </c>
      <c r="F18" s="422">
        <f t="shared" si="4"/>
        <v>99.999999999999986</v>
      </c>
      <c r="G18" s="423">
        <f t="shared" si="4"/>
        <v>100.00000000000001</v>
      </c>
      <c r="H18" s="424">
        <f t="shared" si="4"/>
        <v>100</v>
      </c>
      <c r="I18" s="422">
        <f t="shared" si="4"/>
        <v>100</v>
      </c>
      <c r="J18" s="423">
        <f t="shared" si="4"/>
        <v>100</v>
      </c>
      <c r="K18" s="424">
        <f t="shared" si="4"/>
        <v>100</v>
      </c>
    </row>
    <row r="19" spans="1:11" ht="15" customHeight="1" x14ac:dyDescent="0.15">
      <c r="B19" s="412" t="s">
        <v>1111</v>
      </c>
      <c r="C19" s="425">
        <v>91.327808041648026</v>
      </c>
      <c r="D19" s="426">
        <v>92.156780805939462</v>
      </c>
      <c r="E19" s="427">
        <v>91.457049925129169</v>
      </c>
      <c r="F19" s="425">
        <v>91.373939179014727</v>
      </c>
      <c r="G19" s="426">
        <v>92.143122857913042</v>
      </c>
      <c r="H19" s="427">
        <v>93.372688815350045</v>
      </c>
      <c r="I19" s="425">
        <v>92.225555001453415</v>
      </c>
      <c r="J19" s="426">
        <v>93.568966636154656</v>
      </c>
      <c r="K19" s="427">
        <v>92.59504925588756</v>
      </c>
    </row>
    <row r="21" spans="1:11" ht="15" customHeight="1" x14ac:dyDescent="0.15">
      <c r="A21" s="392" t="s">
        <v>1112</v>
      </c>
    </row>
    <row r="22" spans="1:11" ht="15" customHeight="1" x14ac:dyDescent="0.15">
      <c r="B22" s="393"/>
      <c r="C22" s="394"/>
      <c r="D22" s="395" t="s">
        <v>1104</v>
      </c>
      <c r="E22" s="396"/>
      <c r="F22" s="397"/>
      <c r="G22" s="398" t="s">
        <v>1105</v>
      </c>
      <c r="H22" s="396"/>
      <c r="I22" s="397"/>
      <c r="J22" s="398" t="s">
        <v>1106</v>
      </c>
      <c r="K22" s="399"/>
    </row>
    <row r="23" spans="1:11" ht="15" customHeight="1" x14ac:dyDescent="0.15">
      <c r="B23" s="400"/>
      <c r="C23" s="401" t="s">
        <v>1107</v>
      </c>
      <c r="D23" s="402" t="s">
        <v>1108</v>
      </c>
      <c r="E23" s="403" t="s">
        <v>1109</v>
      </c>
      <c r="F23" s="401" t="s">
        <v>1107</v>
      </c>
      <c r="G23" s="402" t="s">
        <v>1108</v>
      </c>
      <c r="H23" s="403" t="s">
        <v>1109</v>
      </c>
      <c r="I23" s="401" t="s">
        <v>1107</v>
      </c>
      <c r="J23" s="402" t="s">
        <v>1108</v>
      </c>
      <c r="K23" s="403" t="s">
        <v>1109</v>
      </c>
    </row>
    <row r="24" spans="1:11" ht="15" customHeight="1" x14ac:dyDescent="0.15">
      <c r="B24" s="428"/>
      <c r="C24" s="405">
        <f>C$11</f>
        <v>59</v>
      </c>
      <c r="D24" s="406">
        <f t="shared" ref="D24:K24" si="5">D$11</f>
        <v>59</v>
      </c>
      <c r="E24" s="407">
        <f t="shared" si="5"/>
        <v>59</v>
      </c>
      <c r="F24" s="405">
        <f t="shared" si="5"/>
        <v>126</v>
      </c>
      <c r="G24" s="406">
        <f t="shared" si="5"/>
        <v>126</v>
      </c>
      <c r="H24" s="407">
        <f t="shared" si="5"/>
        <v>126</v>
      </c>
      <c r="I24" s="405">
        <f t="shared" si="5"/>
        <v>106</v>
      </c>
      <c r="J24" s="406">
        <f t="shared" si="5"/>
        <v>106</v>
      </c>
      <c r="K24" s="407">
        <f t="shared" si="5"/>
        <v>106</v>
      </c>
    </row>
    <row r="25" spans="1:11" ht="15" customHeight="1" x14ac:dyDescent="0.15">
      <c r="B25" s="408" t="s">
        <v>1113</v>
      </c>
      <c r="C25" s="429">
        <v>5</v>
      </c>
      <c r="D25" s="430">
        <v>6</v>
      </c>
      <c r="E25" s="431">
        <v>6</v>
      </c>
      <c r="F25" s="429">
        <v>10</v>
      </c>
      <c r="G25" s="430">
        <v>5</v>
      </c>
      <c r="H25" s="431">
        <v>5</v>
      </c>
      <c r="I25" s="429">
        <v>8</v>
      </c>
      <c r="J25" s="430">
        <v>4</v>
      </c>
      <c r="K25" s="431">
        <v>7</v>
      </c>
    </row>
    <row r="26" spans="1:11" ht="15" customHeight="1" x14ac:dyDescent="0.15">
      <c r="B26" s="408" t="s">
        <v>1114</v>
      </c>
      <c r="C26" s="409">
        <v>6</v>
      </c>
      <c r="D26" s="410">
        <v>3</v>
      </c>
      <c r="E26" s="411">
        <v>2</v>
      </c>
      <c r="F26" s="409">
        <v>11</v>
      </c>
      <c r="G26" s="410">
        <v>14</v>
      </c>
      <c r="H26" s="411">
        <v>6</v>
      </c>
      <c r="I26" s="409">
        <v>8</v>
      </c>
      <c r="J26" s="410">
        <v>6</v>
      </c>
      <c r="K26" s="411">
        <v>4</v>
      </c>
    </row>
    <row r="27" spans="1:11" ht="15" customHeight="1" x14ac:dyDescent="0.15">
      <c r="B27" s="408" t="s">
        <v>1115</v>
      </c>
      <c r="C27" s="409">
        <v>9</v>
      </c>
      <c r="D27" s="410">
        <v>7</v>
      </c>
      <c r="E27" s="411">
        <v>6</v>
      </c>
      <c r="F27" s="409">
        <v>26</v>
      </c>
      <c r="G27" s="410">
        <v>26</v>
      </c>
      <c r="H27" s="411">
        <v>18</v>
      </c>
      <c r="I27" s="409">
        <v>21</v>
      </c>
      <c r="J27" s="410">
        <v>23</v>
      </c>
      <c r="K27" s="411">
        <v>18</v>
      </c>
    </row>
    <row r="28" spans="1:11" ht="15" customHeight="1" x14ac:dyDescent="0.15">
      <c r="B28" s="408" t="s">
        <v>1116</v>
      </c>
      <c r="C28" s="409">
        <v>13</v>
      </c>
      <c r="D28" s="410">
        <v>7</v>
      </c>
      <c r="E28" s="411">
        <v>12</v>
      </c>
      <c r="F28" s="409">
        <v>15</v>
      </c>
      <c r="G28" s="410">
        <v>19</v>
      </c>
      <c r="H28" s="411">
        <v>26</v>
      </c>
      <c r="I28" s="409">
        <v>25</v>
      </c>
      <c r="J28" s="410">
        <v>20</v>
      </c>
      <c r="K28" s="411">
        <v>26</v>
      </c>
    </row>
    <row r="29" spans="1:11" ht="15" customHeight="1" x14ac:dyDescent="0.15">
      <c r="B29" s="408" t="s">
        <v>1117</v>
      </c>
      <c r="C29" s="409">
        <v>26</v>
      </c>
      <c r="D29" s="410">
        <v>36</v>
      </c>
      <c r="E29" s="411">
        <v>25</v>
      </c>
      <c r="F29" s="409">
        <v>62</v>
      </c>
      <c r="G29" s="410">
        <v>60</v>
      </c>
      <c r="H29" s="411">
        <v>59</v>
      </c>
      <c r="I29" s="409">
        <v>42</v>
      </c>
      <c r="J29" s="410">
        <v>51</v>
      </c>
      <c r="K29" s="411">
        <v>41</v>
      </c>
    </row>
    <row r="30" spans="1:11" ht="15" customHeight="1" x14ac:dyDescent="0.15">
      <c r="B30" s="408" t="s">
        <v>1118</v>
      </c>
      <c r="C30" s="409">
        <v>0</v>
      </c>
      <c r="D30" s="410">
        <v>0</v>
      </c>
      <c r="E30" s="411">
        <v>8</v>
      </c>
      <c r="F30" s="409">
        <v>2</v>
      </c>
      <c r="G30" s="410">
        <v>2</v>
      </c>
      <c r="H30" s="411">
        <v>12</v>
      </c>
      <c r="I30" s="409">
        <v>2</v>
      </c>
      <c r="J30" s="410">
        <v>2</v>
      </c>
      <c r="K30" s="411">
        <v>10</v>
      </c>
    </row>
    <row r="31" spans="1:11" ht="15" customHeight="1" x14ac:dyDescent="0.15">
      <c r="B31" s="412" t="s">
        <v>1110</v>
      </c>
      <c r="C31" s="413">
        <f>SUM(C25:C30)</f>
        <v>59</v>
      </c>
      <c r="D31" s="414">
        <f t="shared" ref="D31:K31" si="6">SUM(D25:D30)</f>
        <v>59</v>
      </c>
      <c r="E31" s="415">
        <f t="shared" si="6"/>
        <v>59</v>
      </c>
      <c r="F31" s="413">
        <f t="shared" si="6"/>
        <v>126</v>
      </c>
      <c r="G31" s="414">
        <f t="shared" si="6"/>
        <v>126</v>
      </c>
      <c r="H31" s="415">
        <f t="shared" si="6"/>
        <v>126</v>
      </c>
      <c r="I31" s="413">
        <f t="shared" si="6"/>
        <v>106</v>
      </c>
      <c r="J31" s="414">
        <f t="shared" si="6"/>
        <v>106</v>
      </c>
      <c r="K31" s="415">
        <f t="shared" si="6"/>
        <v>106</v>
      </c>
    </row>
    <row r="32" spans="1:11" ht="15" customHeight="1" x14ac:dyDescent="0.15">
      <c r="B32" s="408" t="s">
        <v>1113</v>
      </c>
      <c r="C32" s="416">
        <f>C25/C$11*100</f>
        <v>8.4745762711864394</v>
      </c>
      <c r="D32" s="417">
        <f t="shared" ref="D32:K32" si="7">D25/D$11*100</f>
        <v>10.16949152542373</v>
      </c>
      <c r="E32" s="418">
        <f t="shared" si="7"/>
        <v>10.16949152542373</v>
      </c>
      <c r="F32" s="416">
        <f t="shared" si="7"/>
        <v>7.9365079365079358</v>
      </c>
      <c r="G32" s="417">
        <f t="shared" si="7"/>
        <v>3.9682539682539679</v>
      </c>
      <c r="H32" s="418">
        <f t="shared" si="7"/>
        <v>3.9682539682539679</v>
      </c>
      <c r="I32" s="416">
        <f t="shared" si="7"/>
        <v>7.5471698113207548</v>
      </c>
      <c r="J32" s="417">
        <f t="shared" si="7"/>
        <v>3.7735849056603774</v>
      </c>
      <c r="K32" s="418">
        <f t="shared" si="7"/>
        <v>6.6037735849056602</v>
      </c>
    </row>
    <row r="33" spans="1:11" ht="15" customHeight="1" x14ac:dyDescent="0.15">
      <c r="B33" s="408" t="s">
        <v>1114</v>
      </c>
      <c r="C33" s="419">
        <f t="shared" ref="C33:K37" si="8">C26/C$11*100</f>
        <v>10.16949152542373</v>
      </c>
      <c r="D33" s="420">
        <f t="shared" si="8"/>
        <v>5.0847457627118651</v>
      </c>
      <c r="E33" s="421">
        <f t="shared" si="8"/>
        <v>3.3898305084745761</v>
      </c>
      <c r="F33" s="419">
        <f t="shared" si="8"/>
        <v>8.7301587301587293</v>
      </c>
      <c r="G33" s="420">
        <f t="shared" si="8"/>
        <v>11.111111111111111</v>
      </c>
      <c r="H33" s="421">
        <f t="shared" si="8"/>
        <v>4.7619047619047619</v>
      </c>
      <c r="I33" s="419">
        <f t="shared" si="8"/>
        <v>7.5471698113207548</v>
      </c>
      <c r="J33" s="420">
        <f t="shared" si="8"/>
        <v>5.6603773584905666</v>
      </c>
      <c r="K33" s="421">
        <f t="shared" si="8"/>
        <v>3.7735849056603774</v>
      </c>
    </row>
    <row r="34" spans="1:11" ht="15" customHeight="1" x14ac:dyDescent="0.15">
      <c r="B34" s="408" t="s">
        <v>1115</v>
      </c>
      <c r="C34" s="419">
        <f t="shared" si="8"/>
        <v>15.254237288135593</v>
      </c>
      <c r="D34" s="420">
        <f t="shared" si="8"/>
        <v>11.864406779661017</v>
      </c>
      <c r="E34" s="421">
        <f t="shared" si="8"/>
        <v>10.16949152542373</v>
      </c>
      <c r="F34" s="419">
        <f t="shared" si="8"/>
        <v>20.634920634920633</v>
      </c>
      <c r="G34" s="420">
        <f t="shared" si="8"/>
        <v>20.634920634920633</v>
      </c>
      <c r="H34" s="421">
        <f t="shared" si="8"/>
        <v>14.285714285714285</v>
      </c>
      <c r="I34" s="419">
        <f t="shared" si="8"/>
        <v>19.811320754716981</v>
      </c>
      <c r="J34" s="420">
        <f t="shared" si="8"/>
        <v>21.69811320754717</v>
      </c>
      <c r="K34" s="421">
        <f t="shared" si="8"/>
        <v>16.981132075471699</v>
      </c>
    </row>
    <row r="35" spans="1:11" ht="15" customHeight="1" x14ac:dyDescent="0.15">
      <c r="B35" s="408" t="s">
        <v>1116</v>
      </c>
      <c r="C35" s="419">
        <f t="shared" si="8"/>
        <v>22.033898305084744</v>
      </c>
      <c r="D35" s="420">
        <f t="shared" si="8"/>
        <v>11.864406779661017</v>
      </c>
      <c r="E35" s="421">
        <f t="shared" si="8"/>
        <v>20.33898305084746</v>
      </c>
      <c r="F35" s="419">
        <f t="shared" si="8"/>
        <v>11.904761904761903</v>
      </c>
      <c r="G35" s="420">
        <f t="shared" si="8"/>
        <v>15.079365079365079</v>
      </c>
      <c r="H35" s="421">
        <f t="shared" si="8"/>
        <v>20.634920634920633</v>
      </c>
      <c r="I35" s="419">
        <f t="shared" si="8"/>
        <v>23.584905660377359</v>
      </c>
      <c r="J35" s="420">
        <f t="shared" si="8"/>
        <v>18.867924528301888</v>
      </c>
      <c r="K35" s="421">
        <f t="shared" si="8"/>
        <v>24.528301886792452</v>
      </c>
    </row>
    <row r="36" spans="1:11" ht="15" customHeight="1" x14ac:dyDescent="0.15">
      <c r="B36" s="408" t="s">
        <v>1117</v>
      </c>
      <c r="C36" s="419">
        <f t="shared" si="8"/>
        <v>44.067796610169488</v>
      </c>
      <c r="D36" s="420">
        <f t="shared" si="8"/>
        <v>61.016949152542374</v>
      </c>
      <c r="E36" s="421">
        <f t="shared" si="8"/>
        <v>42.372881355932201</v>
      </c>
      <c r="F36" s="419">
        <f t="shared" si="8"/>
        <v>49.206349206349202</v>
      </c>
      <c r="G36" s="420">
        <f t="shared" si="8"/>
        <v>47.619047619047613</v>
      </c>
      <c r="H36" s="421">
        <f t="shared" si="8"/>
        <v>46.825396825396822</v>
      </c>
      <c r="I36" s="419">
        <f t="shared" si="8"/>
        <v>39.622641509433961</v>
      </c>
      <c r="J36" s="420">
        <f t="shared" si="8"/>
        <v>48.113207547169814</v>
      </c>
      <c r="K36" s="421">
        <f t="shared" si="8"/>
        <v>38.679245283018872</v>
      </c>
    </row>
    <row r="37" spans="1:11" ht="15" customHeight="1" x14ac:dyDescent="0.15">
      <c r="B37" s="408" t="s">
        <v>1118</v>
      </c>
      <c r="C37" s="419">
        <f t="shared" si="8"/>
        <v>0</v>
      </c>
      <c r="D37" s="420">
        <f t="shared" si="8"/>
        <v>0</v>
      </c>
      <c r="E37" s="421">
        <f t="shared" si="8"/>
        <v>13.559322033898304</v>
      </c>
      <c r="F37" s="419">
        <f t="shared" si="8"/>
        <v>1.5873015873015872</v>
      </c>
      <c r="G37" s="420">
        <f t="shared" si="8"/>
        <v>1.5873015873015872</v>
      </c>
      <c r="H37" s="421">
        <f t="shared" si="8"/>
        <v>9.5238095238095237</v>
      </c>
      <c r="I37" s="419">
        <f t="shared" si="8"/>
        <v>1.8867924528301887</v>
      </c>
      <c r="J37" s="420">
        <f t="shared" si="8"/>
        <v>1.8867924528301887</v>
      </c>
      <c r="K37" s="421">
        <f t="shared" si="8"/>
        <v>9.433962264150944</v>
      </c>
    </row>
    <row r="38" spans="1:11" ht="15" customHeight="1" x14ac:dyDescent="0.15">
      <c r="B38" s="412" t="s">
        <v>1110</v>
      </c>
      <c r="C38" s="422">
        <f>SUM(C32:C37)</f>
        <v>100</v>
      </c>
      <c r="D38" s="423">
        <f t="shared" ref="D38:K38" si="9">SUM(D32:D37)</f>
        <v>100</v>
      </c>
      <c r="E38" s="424">
        <f t="shared" si="9"/>
        <v>100</v>
      </c>
      <c r="F38" s="422">
        <f t="shared" si="9"/>
        <v>99.999999999999986</v>
      </c>
      <c r="G38" s="423">
        <f t="shared" si="9"/>
        <v>99.999999999999986</v>
      </c>
      <c r="H38" s="424">
        <f t="shared" si="9"/>
        <v>99.999999999999986</v>
      </c>
      <c r="I38" s="422">
        <f t="shared" si="9"/>
        <v>100</v>
      </c>
      <c r="J38" s="423">
        <f t="shared" si="9"/>
        <v>100.00000000000001</v>
      </c>
      <c r="K38" s="424">
        <f t="shared" si="9"/>
        <v>100.00000000000001</v>
      </c>
    </row>
    <row r="39" spans="1:11" ht="15" customHeight="1" x14ac:dyDescent="0.15">
      <c r="B39" s="412" t="s">
        <v>1111</v>
      </c>
      <c r="C39" s="425">
        <v>88.879998721540915</v>
      </c>
      <c r="D39" s="426">
        <v>90.810690576004703</v>
      </c>
      <c r="E39" s="427">
        <v>90.29676299399172</v>
      </c>
      <c r="F39" s="425">
        <v>89.995693837057189</v>
      </c>
      <c r="G39" s="426">
        <v>90.817069008648275</v>
      </c>
      <c r="H39" s="427">
        <v>92.418960138529513</v>
      </c>
      <c r="I39" s="425">
        <v>89.629788891890996</v>
      </c>
      <c r="J39" s="426">
        <v>91.730846195358652</v>
      </c>
      <c r="K39" s="427">
        <v>90.133815645399977</v>
      </c>
    </row>
    <row r="41" spans="1:11" ht="15" customHeight="1" x14ac:dyDescent="0.15">
      <c r="A41" s="392" t="s">
        <v>1119</v>
      </c>
    </row>
    <row r="42" spans="1:11" ht="15" customHeight="1" x14ac:dyDescent="0.15">
      <c r="B42" s="393"/>
      <c r="C42" s="394"/>
      <c r="D42" s="395" t="s">
        <v>1104</v>
      </c>
      <c r="E42" s="396"/>
      <c r="F42" s="397"/>
      <c r="G42" s="398" t="s">
        <v>1105</v>
      </c>
      <c r="H42" s="396"/>
      <c r="I42" s="397"/>
      <c r="J42" s="398" t="s">
        <v>1106</v>
      </c>
      <c r="K42" s="399"/>
    </row>
    <row r="43" spans="1:11" ht="15" customHeight="1" x14ac:dyDescent="0.15">
      <c r="B43" s="400"/>
      <c r="C43" s="401" t="s">
        <v>1107</v>
      </c>
      <c r="D43" s="402" t="s">
        <v>1108</v>
      </c>
      <c r="E43" s="403" t="s">
        <v>1109</v>
      </c>
      <c r="F43" s="401" t="s">
        <v>1107</v>
      </c>
      <c r="G43" s="402" t="s">
        <v>1108</v>
      </c>
      <c r="H43" s="403" t="s">
        <v>1109</v>
      </c>
      <c r="I43" s="401" t="s">
        <v>1107</v>
      </c>
      <c r="J43" s="402" t="s">
        <v>1108</v>
      </c>
      <c r="K43" s="403" t="s">
        <v>1109</v>
      </c>
    </row>
    <row r="44" spans="1:11" ht="15" customHeight="1" x14ac:dyDescent="0.15">
      <c r="B44" s="404"/>
      <c r="C44" s="432">
        <f>C54</f>
        <v>5628</v>
      </c>
      <c r="D44" s="433">
        <f t="shared" ref="D44:K44" si="10">D54</f>
        <v>5807</v>
      </c>
      <c r="E44" s="434">
        <f t="shared" si="10"/>
        <v>5675</v>
      </c>
      <c r="F44" s="432">
        <f t="shared" si="10"/>
        <v>2692</v>
      </c>
      <c r="G44" s="433">
        <f t="shared" si="10"/>
        <v>2778</v>
      </c>
      <c r="H44" s="434">
        <f t="shared" si="10"/>
        <v>2795</v>
      </c>
      <c r="I44" s="432">
        <f t="shared" si="10"/>
        <v>3172</v>
      </c>
      <c r="J44" s="433">
        <f t="shared" si="10"/>
        <v>3336</v>
      </c>
      <c r="K44" s="434">
        <f t="shared" si="10"/>
        <v>3130</v>
      </c>
    </row>
    <row r="45" spans="1:11" ht="15" customHeight="1" x14ac:dyDescent="0.15">
      <c r="B45" s="408" t="s">
        <v>1120</v>
      </c>
      <c r="C45" s="409">
        <v>833</v>
      </c>
      <c r="D45" s="410">
        <v>871</v>
      </c>
      <c r="E45" s="411">
        <v>859</v>
      </c>
      <c r="F45" s="409">
        <v>232</v>
      </c>
      <c r="G45" s="410">
        <v>224</v>
      </c>
      <c r="H45" s="411">
        <v>143</v>
      </c>
      <c r="I45" s="409">
        <v>349</v>
      </c>
      <c r="J45" s="410">
        <v>473</v>
      </c>
      <c r="K45" s="411">
        <v>446</v>
      </c>
    </row>
    <row r="46" spans="1:11" ht="15" customHeight="1" x14ac:dyDescent="0.15">
      <c r="B46" s="408" t="s">
        <v>1121</v>
      </c>
      <c r="C46" s="409">
        <v>360</v>
      </c>
      <c r="D46" s="410">
        <v>420</v>
      </c>
      <c r="E46" s="411">
        <v>431</v>
      </c>
      <c r="F46" s="409">
        <v>121</v>
      </c>
      <c r="G46" s="410">
        <v>89</v>
      </c>
      <c r="H46" s="411">
        <v>76</v>
      </c>
      <c r="I46" s="409">
        <v>259</v>
      </c>
      <c r="J46" s="410">
        <v>276</v>
      </c>
      <c r="K46" s="411">
        <v>235</v>
      </c>
    </row>
    <row r="47" spans="1:11" ht="15" customHeight="1" x14ac:dyDescent="0.15">
      <c r="B47" s="408" t="s">
        <v>1122</v>
      </c>
      <c r="C47" s="409">
        <v>334</v>
      </c>
      <c r="D47" s="410">
        <v>326</v>
      </c>
      <c r="E47" s="411">
        <v>306</v>
      </c>
      <c r="F47" s="409">
        <v>115</v>
      </c>
      <c r="G47" s="410">
        <v>110</v>
      </c>
      <c r="H47" s="411">
        <v>111</v>
      </c>
      <c r="I47" s="409">
        <v>275</v>
      </c>
      <c r="J47" s="410">
        <v>285</v>
      </c>
      <c r="K47" s="411">
        <v>260</v>
      </c>
    </row>
    <row r="48" spans="1:11" ht="15" customHeight="1" x14ac:dyDescent="0.15">
      <c r="B48" s="408" t="s">
        <v>1123</v>
      </c>
      <c r="C48" s="409">
        <v>1036</v>
      </c>
      <c r="D48" s="410">
        <v>1091</v>
      </c>
      <c r="E48" s="411">
        <v>1128</v>
      </c>
      <c r="F48" s="409">
        <v>482</v>
      </c>
      <c r="G48" s="410">
        <v>504</v>
      </c>
      <c r="H48" s="411">
        <v>479</v>
      </c>
      <c r="I48" s="409">
        <v>676</v>
      </c>
      <c r="J48" s="410">
        <v>741</v>
      </c>
      <c r="K48" s="411">
        <v>678</v>
      </c>
    </row>
    <row r="49" spans="2:11" ht="15" customHeight="1" x14ac:dyDescent="0.15">
      <c r="B49" s="408" t="s">
        <v>1124</v>
      </c>
      <c r="C49" s="409">
        <v>846</v>
      </c>
      <c r="D49" s="410">
        <v>870</v>
      </c>
      <c r="E49" s="411">
        <v>824</v>
      </c>
      <c r="F49" s="409">
        <v>505</v>
      </c>
      <c r="G49" s="410">
        <v>512</v>
      </c>
      <c r="H49" s="411">
        <v>551</v>
      </c>
      <c r="I49" s="409">
        <v>552</v>
      </c>
      <c r="J49" s="410">
        <v>627</v>
      </c>
      <c r="K49" s="411">
        <v>600</v>
      </c>
    </row>
    <row r="50" spans="2:11" ht="15" customHeight="1" x14ac:dyDescent="0.15">
      <c r="B50" s="408" t="s">
        <v>1125</v>
      </c>
      <c r="C50" s="409">
        <v>802</v>
      </c>
      <c r="D50" s="410">
        <v>798</v>
      </c>
      <c r="E50" s="411">
        <v>731</v>
      </c>
      <c r="F50" s="409">
        <v>476</v>
      </c>
      <c r="G50" s="410">
        <v>518</v>
      </c>
      <c r="H50" s="411">
        <v>519</v>
      </c>
      <c r="I50" s="409">
        <v>364</v>
      </c>
      <c r="J50" s="410">
        <v>399</v>
      </c>
      <c r="K50" s="411">
        <v>411</v>
      </c>
    </row>
    <row r="51" spans="2:11" ht="15" customHeight="1" x14ac:dyDescent="0.15">
      <c r="B51" s="408" t="s">
        <v>1126</v>
      </c>
      <c r="C51" s="409">
        <v>810</v>
      </c>
      <c r="D51" s="410">
        <v>855</v>
      </c>
      <c r="E51" s="411">
        <v>843</v>
      </c>
      <c r="F51" s="409">
        <v>466</v>
      </c>
      <c r="G51" s="410">
        <v>471</v>
      </c>
      <c r="H51" s="411">
        <v>460</v>
      </c>
      <c r="I51" s="409">
        <v>294</v>
      </c>
      <c r="J51" s="410">
        <v>325</v>
      </c>
      <c r="K51" s="411">
        <v>305</v>
      </c>
    </row>
    <row r="52" spans="2:11" ht="15" customHeight="1" x14ac:dyDescent="0.15">
      <c r="B52" s="408" t="s">
        <v>1127</v>
      </c>
      <c r="C52" s="409">
        <v>592</v>
      </c>
      <c r="D52" s="410">
        <v>560</v>
      </c>
      <c r="E52" s="411">
        <v>538</v>
      </c>
      <c r="F52" s="409">
        <v>287</v>
      </c>
      <c r="G52" s="410">
        <v>324</v>
      </c>
      <c r="H52" s="411">
        <v>345</v>
      </c>
      <c r="I52" s="409">
        <v>174</v>
      </c>
      <c r="J52" s="410">
        <v>199</v>
      </c>
      <c r="K52" s="411">
        <v>180</v>
      </c>
    </row>
    <row r="53" spans="2:11" ht="15" customHeight="1" x14ac:dyDescent="0.15">
      <c r="B53" s="408" t="s">
        <v>1128</v>
      </c>
      <c r="C53" s="409">
        <v>15</v>
      </c>
      <c r="D53" s="410">
        <v>16</v>
      </c>
      <c r="E53" s="411">
        <v>15</v>
      </c>
      <c r="F53" s="409">
        <v>8</v>
      </c>
      <c r="G53" s="410">
        <v>26</v>
      </c>
      <c r="H53" s="411">
        <v>111</v>
      </c>
      <c r="I53" s="409">
        <v>229</v>
      </c>
      <c r="J53" s="410">
        <v>11</v>
      </c>
      <c r="K53" s="411">
        <v>15</v>
      </c>
    </row>
    <row r="54" spans="2:11" ht="15" customHeight="1" x14ac:dyDescent="0.15">
      <c r="B54" s="412" t="s">
        <v>1110</v>
      </c>
      <c r="C54" s="413">
        <f>SUM(C45:C53)</f>
        <v>5628</v>
      </c>
      <c r="D54" s="414">
        <f t="shared" ref="D54:K54" si="11">SUM(D45:D53)</f>
        <v>5807</v>
      </c>
      <c r="E54" s="415">
        <f t="shared" si="11"/>
        <v>5675</v>
      </c>
      <c r="F54" s="413">
        <f t="shared" si="11"/>
        <v>2692</v>
      </c>
      <c r="G54" s="414">
        <f t="shared" si="11"/>
        <v>2778</v>
      </c>
      <c r="H54" s="415">
        <f t="shared" si="11"/>
        <v>2795</v>
      </c>
      <c r="I54" s="413">
        <f t="shared" si="11"/>
        <v>3172</v>
      </c>
      <c r="J54" s="414">
        <f t="shared" si="11"/>
        <v>3336</v>
      </c>
      <c r="K54" s="415">
        <f t="shared" si="11"/>
        <v>3130</v>
      </c>
    </row>
    <row r="55" spans="2:11" ht="15" customHeight="1" x14ac:dyDescent="0.15">
      <c r="B55" s="408" t="s">
        <v>1120</v>
      </c>
      <c r="C55" s="416">
        <f>C45/C$44*100</f>
        <v>14.800995024875622</v>
      </c>
      <c r="D55" s="417">
        <f t="shared" ref="D55:K55" si="12">D45/D$44*100</f>
        <v>14.999138970208371</v>
      </c>
      <c r="E55" s="418">
        <f t="shared" si="12"/>
        <v>15.136563876651982</v>
      </c>
      <c r="F55" s="416">
        <f t="shared" si="12"/>
        <v>8.618127786032689</v>
      </c>
      <c r="G55" s="417">
        <f t="shared" si="12"/>
        <v>8.0633549316054705</v>
      </c>
      <c r="H55" s="418">
        <f t="shared" si="12"/>
        <v>5.1162790697674421</v>
      </c>
      <c r="I55" s="416">
        <f t="shared" si="12"/>
        <v>11.002522068095837</v>
      </c>
      <c r="J55" s="417">
        <f t="shared" si="12"/>
        <v>14.178657074340528</v>
      </c>
      <c r="K55" s="418">
        <f t="shared" si="12"/>
        <v>14.249201277955272</v>
      </c>
    </row>
    <row r="56" spans="2:11" ht="15" customHeight="1" x14ac:dyDescent="0.15">
      <c r="B56" s="408" t="s">
        <v>1121</v>
      </c>
      <c r="C56" s="419">
        <f t="shared" ref="C56:K63" si="13">C46/C$44*100</f>
        <v>6.3965884861407254</v>
      </c>
      <c r="D56" s="420">
        <f t="shared" si="13"/>
        <v>7.23265024969864</v>
      </c>
      <c r="E56" s="421">
        <f t="shared" si="13"/>
        <v>7.5947136563876656</v>
      </c>
      <c r="F56" s="419">
        <f t="shared" si="13"/>
        <v>4.4947994056463596</v>
      </c>
      <c r="G56" s="420">
        <f t="shared" si="13"/>
        <v>3.2037437005039595</v>
      </c>
      <c r="H56" s="421">
        <f t="shared" si="13"/>
        <v>2.7191413237924866</v>
      </c>
      <c r="I56" s="419">
        <f t="shared" si="13"/>
        <v>8.1651954602774275</v>
      </c>
      <c r="J56" s="420">
        <f t="shared" si="13"/>
        <v>8.2733812949640289</v>
      </c>
      <c r="K56" s="421">
        <f t="shared" si="13"/>
        <v>7.5079872204472844</v>
      </c>
    </row>
    <row r="57" spans="2:11" ht="15" customHeight="1" x14ac:dyDescent="0.15">
      <c r="B57" s="408" t="s">
        <v>1122</v>
      </c>
      <c r="C57" s="419">
        <f t="shared" si="13"/>
        <v>5.9346126510305615</v>
      </c>
      <c r="D57" s="420">
        <f t="shared" si="13"/>
        <v>5.6139142414327532</v>
      </c>
      <c r="E57" s="421">
        <f t="shared" si="13"/>
        <v>5.392070484581498</v>
      </c>
      <c r="F57" s="419">
        <f t="shared" si="13"/>
        <v>4.2719167904903417</v>
      </c>
      <c r="G57" s="420">
        <f t="shared" si="13"/>
        <v>3.9596832253419727</v>
      </c>
      <c r="H57" s="421">
        <f t="shared" si="13"/>
        <v>3.9713774597495526</v>
      </c>
      <c r="I57" s="419">
        <f t="shared" si="13"/>
        <v>8.669609079445145</v>
      </c>
      <c r="J57" s="420">
        <f t="shared" si="13"/>
        <v>8.543165467625899</v>
      </c>
      <c r="K57" s="421">
        <f t="shared" si="13"/>
        <v>8.3067092651757193</v>
      </c>
    </row>
    <row r="58" spans="2:11" ht="15" customHeight="1" x14ac:dyDescent="0.15">
      <c r="B58" s="408" t="s">
        <v>1123</v>
      </c>
      <c r="C58" s="419">
        <f t="shared" si="13"/>
        <v>18.407960199004975</v>
      </c>
      <c r="D58" s="420">
        <f t="shared" si="13"/>
        <v>18.787670053383849</v>
      </c>
      <c r="E58" s="421">
        <f t="shared" si="13"/>
        <v>19.876651982378853</v>
      </c>
      <c r="F58" s="419">
        <f t="shared" si="13"/>
        <v>17.904903417533433</v>
      </c>
      <c r="G58" s="420">
        <f t="shared" si="13"/>
        <v>18.142548596112313</v>
      </c>
      <c r="H58" s="421">
        <f t="shared" si="13"/>
        <v>17.137745974955276</v>
      </c>
      <c r="I58" s="419">
        <f t="shared" si="13"/>
        <v>21.311475409836063</v>
      </c>
      <c r="J58" s="420">
        <f t="shared" si="13"/>
        <v>22.21223021582734</v>
      </c>
      <c r="K58" s="421">
        <f t="shared" si="13"/>
        <v>21.661341853035143</v>
      </c>
    </row>
    <row r="59" spans="2:11" ht="15" customHeight="1" x14ac:dyDescent="0.15">
      <c r="B59" s="408" t="s">
        <v>1124</v>
      </c>
      <c r="C59" s="419">
        <f t="shared" si="13"/>
        <v>15.031982942430705</v>
      </c>
      <c r="D59" s="420">
        <f t="shared" si="13"/>
        <v>14.981918374375752</v>
      </c>
      <c r="E59" s="421">
        <f t="shared" si="13"/>
        <v>14.519823788546255</v>
      </c>
      <c r="F59" s="419">
        <f t="shared" si="13"/>
        <v>18.759286775631502</v>
      </c>
      <c r="G59" s="420">
        <f t="shared" si="13"/>
        <v>18.430525557955363</v>
      </c>
      <c r="H59" s="421">
        <f t="shared" si="13"/>
        <v>19.713774597495529</v>
      </c>
      <c r="I59" s="419">
        <f t="shared" si="13"/>
        <v>17.402269861286253</v>
      </c>
      <c r="J59" s="420">
        <f t="shared" si="13"/>
        <v>18.794964028776977</v>
      </c>
      <c r="K59" s="421">
        <f t="shared" si="13"/>
        <v>19.169329073482427</v>
      </c>
    </row>
    <row r="60" spans="2:11" ht="15" customHeight="1" x14ac:dyDescent="0.15">
      <c r="B60" s="408" t="s">
        <v>1125</v>
      </c>
      <c r="C60" s="419">
        <f t="shared" si="13"/>
        <v>14.250177683013504</v>
      </c>
      <c r="D60" s="420">
        <f t="shared" si="13"/>
        <v>13.742035474427416</v>
      </c>
      <c r="E60" s="421">
        <f t="shared" si="13"/>
        <v>12.881057268722468</v>
      </c>
      <c r="F60" s="419">
        <f t="shared" si="13"/>
        <v>17.682020802377416</v>
      </c>
      <c r="G60" s="420">
        <f t="shared" si="13"/>
        <v>18.646508279337652</v>
      </c>
      <c r="H60" s="421">
        <f t="shared" si="13"/>
        <v>18.56887298747764</v>
      </c>
      <c r="I60" s="419">
        <f t="shared" si="13"/>
        <v>11.475409836065573</v>
      </c>
      <c r="J60" s="420">
        <f t="shared" si="13"/>
        <v>11.96043165467626</v>
      </c>
      <c r="K60" s="421">
        <f t="shared" si="13"/>
        <v>13.130990415335464</v>
      </c>
    </row>
    <row r="61" spans="2:11" ht="15" customHeight="1" x14ac:dyDescent="0.15">
      <c r="B61" s="408" t="s">
        <v>1126</v>
      </c>
      <c r="C61" s="419">
        <f t="shared" si="13"/>
        <v>14.392324093816629</v>
      </c>
      <c r="D61" s="420">
        <f t="shared" si="13"/>
        <v>14.723609436886518</v>
      </c>
      <c r="E61" s="421">
        <f t="shared" si="13"/>
        <v>14.854625550660794</v>
      </c>
      <c r="F61" s="419">
        <f t="shared" si="13"/>
        <v>17.310549777117384</v>
      </c>
      <c r="G61" s="420">
        <f t="shared" si="13"/>
        <v>16.954643628509718</v>
      </c>
      <c r="H61" s="421">
        <f t="shared" si="13"/>
        <v>16.457960644007155</v>
      </c>
      <c r="I61" s="419">
        <f t="shared" si="13"/>
        <v>9.2686002522068094</v>
      </c>
      <c r="J61" s="420">
        <f t="shared" si="13"/>
        <v>9.7422062350119916</v>
      </c>
      <c r="K61" s="421">
        <f t="shared" si="13"/>
        <v>9.7444089456869012</v>
      </c>
    </row>
    <row r="62" spans="2:11" ht="15" customHeight="1" x14ac:dyDescent="0.15">
      <c r="B62" s="408" t="s">
        <v>1127</v>
      </c>
      <c r="C62" s="419">
        <f t="shared" si="13"/>
        <v>10.518834399431414</v>
      </c>
      <c r="D62" s="420">
        <f t="shared" si="13"/>
        <v>9.6435336662648528</v>
      </c>
      <c r="E62" s="421">
        <f t="shared" si="13"/>
        <v>9.4801762114537453</v>
      </c>
      <c r="F62" s="419">
        <f t="shared" si="13"/>
        <v>10.661218424962852</v>
      </c>
      <c r="G62" s="420">
        <f t="shared" si="13"/>
        <v>11.663066954643629</v>
      </c>
      <c r="H62" s="421">
        <f t="shared" si="13"/>
        <v>12.343470483005367</v>
      </c>
      <c r="I62" s="419">
        <f t="shared" si="13"/>
        <v>5.4854981084489278</v>
      </c>
      <c r="J62" s="420">
        <f t="shared" si="13"/>
        <v>5.9652278177458031</v>
      </c>
      <c r="K62" s="421">
        <f t="shared" si="13"/>
        <v>5.7507987220447285</v>
      </c>
    </row>
    <row r="63" spans="2:11" ht="15" customHeight="1" x14ac:dyDescent="0.15">
      <c r="B63" s="408" t="s">
        <v>1128</v>
      </c>
      <c r="C63" s="419">
        <f t="shared" si="13"/>
        <v>0.26652452025586354</v>
      </c>
      <c r="D63" s="420">
        <f t="shared" si="13"/>
        <v>0.27552953332185293</v>
      </c>
      <c r="E63" s="421">
        <f t="shared" si="13"/>
        <v>0.26431718061674009</v>
      </c>
      <c r="F63" s="419">
        <f t="shared" si="13"/>
        <v>0.29717682020802377</v>
      </c>
      <c r="G63" s="420">
        <f t="shared" si="13"/>
        <v>0.93592512598992084</v>
      </c>
      <c r="H63" s="421">
        <f t="shared" si="13"/>
        <v>3.9713774597495526</v>
      </c>
      <c r="I63" s="419">
        <f t="shared" si="13"/>
        <v>7.2194199243379567</v>
      </c>
      <c r="J63" s="420">
        <f t="shared" si="13"/>
        <v>0.32973621103117506</v>
      </c>
      <c r="K63" s="421">
        <f t="shared" si="13"/>
        <v>0.47923322683706071</v>
      </c>
    </row>
    <row r="64" spans="2:11" ht="15" customHeight="1" x14ac:dyDescent="0.15">
      <c r="B64" s="412" t="s">
        <v>1110</v>
      </c>
      <c r="C64" s="422">
        <f>SUM(C55:C63)</f>
        <v>99.999999999999986</v>
      </c>
      <c r="D64" s="423">
        <f t="shared" ref="D64:K64" si="14">SUM(D55:D63)</f>
        <v>100.00000000000001</v>
      </c>
      <c r="E64" s="424">
        <f t="shared" si="14"/>
        <v>100.00000000000001</v>
      </c>
      <c r="F64" s="422">
        <f t="shared" si="14"/>
        <v>100</v>
      </c>
      <c r="G64" s="423">
        <f t="shared" si="14"/>
        <v>100</v>
      </c>
      <c r="H64" s="424">
        <f t="shared" si="14"/>
        <v>100</v>
      </c>
      <c r="I64" s="422">
        <f t="shared" si="14"/>
        <v>99.999999999999986</v>
      </c>
      <c r="J64" s="423">
        <f t="shared" si="14"/>
        <v>100</v>
      </c>
      <c r="K64" s="424">
        <f t="shared" si="14"/>
        <v>100.00000000000001</v>
      </c>
    </row>
    <row r="66" spans="1:11" ht="15" customHeight="1" x14ac:dyDescent="0.15">
      <c r="A66" s="392" t="s">
        <v>1129</v>
      </c>
    </row>
    <row r="67" spans="1:11" ht="15" customHeight="1" x14ac:dyDescent="0.15">
      <c r="B67" s="393"/>
      <c r="C67" s="394"/>
      <c r="D67" s="395" t="s">
        <v>1104</v>
      </c>
      <c r="E67" s="396"/>
      <c r="F67" s="397"/>
      <c r="G67" s="398" t="s">
        <v>1105</v>
      </c>
      <c r="H67" s="396"/>
      <c r="I67" s="397"/>
      <c r="J67" s="398" t="s">
        <v>1106</v>
      </c>
      <c r="K67" s="399"/>
    </row>
    <row r="68" spans="1:11" ht="15" customHeight="1" x14ac:dyDescent="0.15">
      <c r="B68" s="400"/>
      <c r="C68" s="401" t="s">
        <v>1107</v>
      </c>
      <c r="D68" s="402" t="s">
        <v>1108</v>
      </c>
      <c r="E68" s="403" t="s">
        <v>1109</v>
      </c>
      <c r="F68" s="401" t="s">
        <v>1107</v>
      </c>
      <c r="G68" s="402" t="s">
        <v>1108</v>
      </c>
      <c r="H68" s="403" t="s">
        <v>1109</v>
      </c>
      <c r="I68" s="401" t="s">
        <v>1107</v>
      </c>
      <c r="J68" s="402" t="s">
        <v>1108</v>
      </c>
      <c r="K68" s="403" t="s">
        <v>1109</v>
      </c>
    </row>
    <row r="69" spans="1:11" ht="15" customHeight="1" x14ac:dyDescent="0.15">
      <c r="B69" s="428"/>
      <c r="C69" s="405">
        <f>C$11</f>
        <v>59</v>
      </c>
      <c r="D69" s="406">
        <f t="shared" ref="D69:K69" si="15">D$11</f>
        <v>59</v>
      </c>
      <c r="E69" s="407">
        <f t="shared" si="15"/>
        <v>59</v>
      </c>
      <c r="F69" s="405">
        <f t="shared" si="15"/>
        <v>126</v>
      </c>
      <c r="G69" s="406">
        <f t="shared" si="15"/>
        <v>126</v>
      </c>
      <c r="H69" s="407">
        <f t="shared" si="15"/>
        <v>126</v>
      </c>
      <c r="I69" s="405">
        <f t="shared" si="15"/>
        <v>106</v>
      </c>
      <c r="J69" s="406">
        <f t="shared" si="15"/>
        <v>106</v>
      </c>
      <c r="K69" s="407">
        <f t="shared" si="15"/>
        <v>106</v>
      </c>
    </row>
    <row r="70" spans="1:11" ht="15" customHeight="1" x14ac:dyDescent="0.15">
      <c r="B70" s="408" t="s">
        <v>1130</v>
      </c>
      <c r="C70" s="429">
        <v>1</v>
      </c>
      <c r="D70" s="430">
        <v>1</v>
      </c>
      <c r="E70" s="431">
        <v>0</v>
      </c>
      <c r="F70" s="429">
        <v>1</v>
      </c>
      <c r="G70" s="430">
        <v>0</v>
      </c>
      <c r="H70" s="431">
        <v>1</v>
      </c>
      <c r="I70" s="429">
        <v>4</v>
      </c>
      <c r="J70" s="430">
        <v>2</v>
      </c>
      <c r="K70" s="431">
        <v>3</v>
      </c>
    </row>
    <row r="71" spans="1:11" ht="15" customHeight="1" x14ac:dyDescent="0.15">
      <c r="B71" s="408" t="s">
        <v>1131</v>
      </c>
      <c r="C71" s="409">
        <v>6</v>
      </c>
      <c r="D71" s="410">
        <v>3</v>
      </c>
      <c r="E71" s="411">
        <v>7</v>
      </c>
      <c r="F71" s="409">
        <v>3</v>
      </c>
      <c r="G71" s="410">
        <v>4</v>
      </c>
      <c r="H71" s="411">
        <v>5</v>
      </c>
      <c r="I71" s="409">
        <v>8</v>
      </c>
      <c r="J71" s="410">
        <v>7</v>
      </c>
      <c r="K71" s="411">
        <v>6</v>
      </c>
    </row>
    <row r="72" spans="1:11" ht="15" customHeight="1" x14ac:dyDescent="0.15">
      <c r="B72" s="408" t="s">
        <v>1132</v>
      </c>
      <c r="C72" s="409">
        <v>10</v>
      </c>
      <c r="D72" s="410">
        <v>11</v>
      </c>
      <c r="E72" s="411">
        <v>5</v>
      </c>
      <c r="F72" s="409">
        <v>7</v>
      </c>
      <c r="G72" s="410">
        <v>11</v>
      </c>
      <c r="H72" s="411">
        <v>10</v>
      </c>
      <c r="I72" s="409">
        <v>8</v>
      </c>
      <c r="J72" s="410">
        <v>11</v>
      </c>
      <c r="K72" s="411">
        <v>13</v>
      </c>
    </row>
    <row r="73" spans="1:11" ht="15" customHeight="1" x14ac:dyDescent="0.15">
      <c r="B73" s="408" t="s">
        <v>1133</v>
      </c>
      <c r="C73" s="409">
        <v>5</v>
      </c>
      <c r="D73" s="410">
        <v>8</v>
      </c>
      <c r="E73" s="411">
        <v>10</v>
      </c>
      <c r="F73" s="409">
        <v>19</v>
      </c>
      <c r="G73" s="410">
        <v>14</v>
      </c>
      <c r="H73" s="411">
        <v>18</v>
      </c>
      <c r="I73" s="409">
        <v>15</v>
      </c>
      <c r="J73" s="410">
        <v>18</v>
      </c>
      <c r="K73" s="411">
        <v>15</v>
      </c>
    </row>
    <row r="74" spans="1:11" ht="15" customHeight="1" x14ac:dyDescent="0.15">
      <c r="B74" s="408" t="s">
        <v>1134</v>
      </c>
      <c r="C74" s="409">
        <v>13</v>
      </c>
      <c r="D74" s="410">
        <v>14</v>
      </c>
      <c r="E74" s="411">
        <v>11</v>
      </c>
      <c r="F74" s="409">
        <v>37</v>
      </c>
      <c r="G74" s="410">
        <v>38</v>
      </c>
      <c r="H74" s="411">
        <v>29</v>
      </c>
      <c r="I74" s="409">
        <v>26</v>
      </c>
      <c r="J74" s="410">
        <v>23</v>
      </c>
      <c r="K74" s="411">
        <v>29</v>
      </c>
    </row>
    <row r="75" spans="1:11" ht="15" customHeight="1" x14ac:dyDescent="0.15">
      <c r="B75" s="408" t="s">
        <v>1135</v>
      </c>
      <c r="C75" s="409">
        <v>12</v>
      </c>
      <c r="D75" s="410">
        <v>12</v>
      </c>
      <c r="E75" s="411">
        <v>12</v>
      </c>
      <c r="F75" s="409">
        <v>33</v>
      </c>
      <c r="G75" s="410">
        <v>30</v>
      </c>
      <c r="H75" s="411">
        <v>25</v>
      </c>
      <c r="I75" s="409">
        <v>29</v>
      </c>
      <c r="J75" s="410">
        <v>30</v>
      </c>
      <c r="K75" s="411">
        <v>21</v>
      </c>
    </row>
    <row r="76" spans="1:11" ht="15" customHeight="1" x14ac:dyDescent="0.15">
      <c r="B76" s="408" t="s">
        <v>1136</v>
      </c>
      <c r="C76" s="409">
        <v>9</v>
      </c>
      <c r="D76" s="410">
        <v>9</v>
      </c>
      <c r="E76" s="411">
        <v>8</v>
      </c>
      <c r="F76" s="409">
        <v>14</v>
      </c>
      <c r="G76" s="410">
        <v>14</v>
      </c>
      <c r="H76" s="411">
        <v>24</v>
      </c>
      <c r="I76" s="409">
        <v>9</v>
      </c>
      <c r="J76" s="410">
        <v>7</v>
      </c>
      <c r="K76" s="411">
        <v>12</v>
      </c>
    </row>
    <row r="77" spans="1:11" ht="15" customHeight="1" x14ac:dyDescent="0.15">
      <c r="B77" s="408" t="s">
        <v>1137</v>
      </c>
      <c r="C77" s="409">
        <v>0</v>
      </c>
      <c r="D77" s="410">
        <v>0</v>
      </c>
      <c r="E77" s="411">
        <v>2</v>
      </c>
      <c r="F77" s="409">
        <v>5</v>
      </c>
      <c r="G77" s="410">
        <v>5</v>
      </c>
      <c r="H77" s="411">
        <v>4</v>
      </c>
      <c r="I77" s="409">
        <v>2</v>
      </c>
      <c r="J77" s="410">
        <v>5</v>
      </c>
      <c r="K77" s="411">
        <v>5</v>
      </c>
    </row>
    <row r="78" spans="1:11" ht="15" customHeight="1" x14ac:dyDescent="0.15">
      <c r="B78" s="408" t="s">
        <v>1138</v>
      </c>
      <c r="C78" s="409">
        <v>1</v>
      </c>
      <c r="D78" s="410">
        <v>1</v>
      </c>
      <c r="E78" s="411">
        <v>1</v>
      </c>
      <c r="F78" s="409">
        <v>2</v>
      </c>
      <c r="G78" s="410">
        <v>5</v>
      </c>
      <c r="H78" s="411">
        <v>5</v>
      </c>
      <c r="I78" s="409">
        <v>2</v>
      </c>
      <c r="J78" s="410">
        <v>1</v>
      </c>
      <c r="K78" s="411">
        <v>1</v>
      </c>
    </row>
    <row r="79" spans="1:11" ht="15" customHeight="1" x14ac:dyDescent="0.15">
      <c r="B79" s="408" t="s">
        <v>1139</v>
      </c>
      <c r="C79" s="409">
        <v>0</v>
      </c>
      <c r="D79" s="410">
        <v>0</v>
      </c>
      <c r="E79" s="411">
        <v>0</v>
      </c>
      <c r="F79" s="409">
        <v>1</v>
      </c>
      <c r="G79" s="410">
        <v>0</v>
      </c>
      <c r="H79" s="411">
        <v>0</v>
      </c>
      <c r="I79" s="409">
        <v>0</v>
      </c>
      <c r="J79" s="410">
        <v>0</v>
      </c>
      <c r="K79" s="411">
        <v>0</v>
      </c>
    </row>
    <row r="80" spans="1:11" ht="15" customHeight="1" x14ac:dyDescent="0.15">
      <c r="B80" s="408" t="s">
        <v>1140</v>
      </c>
      <c r="C80" s="409">
        <v>2</v>
      </c>
      <c r="D80" s="410">
        <v>0</v>
      </c>
      <c r="E80" s="411">
        <v>3</v>
      </c>
      <c r="F80" s="409">
        <v>4</v>
      </c>
      <c r="G80" s="410">
        <v>5</v>
      </c>
      <c r="H80" s="411">
        <v>5</v>
      </c>
      <c r="I80" s="409">
        <v>3</v>
      </c>
      <c r="J80" s="410">
        <v>2</v>
      </c>
      <c r="K80" s="411">
        <v>1</v>
      </c>
    </row>
    <row r="81" spans="1:11" ht="15" customHeight="1" x14ac:dyDescent="0.15">
      <c r="B81" s="412" t="s">
        <v>1110</v>
      </c>
      <c r="C81" s="413">
        <f>SUM(C70:C80)</f>
        <v>59</v>
      </c>
      <c r="D81" s="414">
        <f t="shared" ref="D81:K81" si="16">SUM(D70:D80)</f>
        <v>59</v>
      </c>
      <c r="E81" s="415">
        <f t="shared" si="16"/>
        <v>59</v>
      </c>
      <c r="F81" s="413">
        <f t="shared" si="16"/>
        <v>126</v>
      </c>
      <c r="G81" s="414">
        <f t="shared" si="16"/>
        <v>126</v>
      </c>
      <c r="H81" s="415">
        <f t="shared" si="16"/>
        <v>126</v>
      </c>
      <c r="I81" s="413">
        <f t="shared" si="16"/>
        <v>106</v>
      </c>
      <c r="J81" s="414">
        <f t="shared" si="16"/>
        <v>106</v>
      </c>
      <c r="K81" s="415">
        <f t="shared" si="16"/>
        <v>106</v>
      </c>
    </row>
    <row r="82" spans="1:11" ht="15" customHeight="1" x14ac:dyDescent="0.15">
      <c r="B82" s="408" t="s">
        <v>1130</v>
      </c>
      <c r="C82" s="416">
        <f>C70/C$11*100</f>
        <v>1.6949152542372881</v>
      </c>
      <c r="D82" s="417">
        <f t="shared" ref="D82:K82" si="17">D70/D$11*100</f>
        <v>1.6949152542372881</v>
      </c>
      <c r="E82" s="418">
        <f t="shared" si="17"/>
        <v>0</v>
      </c>
      <c r="F82" s="416">
        <f t="shared" si="17"/>
        <v>0.79365079365079361</v>
      </c>
      <c r="G82" s="417">
        <f t="shared" si="17"/>
        <v>0</v>
      </c>
      <c r="H82" s="418">
        <f t="shared" si="17"/>
        <v>0.79365079365079361</v>
      </c>
      <c r="I82" s="416">
        <f t="shared" si="17"/>
        <v>3.7735849056603774</v>
      </c>
      <c r="J82" s="417">
        <f t="shared" si="17"/>
        <v>1.8867924528301887</v>
      </c>
      <c r="K82" s="418">
        <f t="shared" si="17"/>
        <v>2.8301886792452833</v>
      </c>
    </row>
    <row r="83" spans="1:11" ht="15" customHeight="1" x14ac:dyDescent="0.15">
      <c r="B83" s="408" t="s">
        <v>1131</v>
      </c>
      <c r="C83" s="419">
        <f t="shared" ref="C83:K92" si="18">C71/C$11*100</f>
        <v>10.16949152542373</v>
      </c>
      <c r="D83" s="420">
        <f t="shared" si="18"/>
        <v>5.0847457627118651</v>
      </c>
      <c r="E83" s="421">
        <f t="shared" si="18"/>
        <v>11.864406779661017</v>
      </c>
      <c r="F83" s="419">
        <f t="shared" si="18"/>
        <v>2.3809523809523809</v>
      </c>
      <c r="G83" s="420">
        <f t="shared" si="18"/>
        <v>3.1746031746031744</v>
      </c>
      <c r="H83" s="421">
        <f t="shared" si="18"/>
        <v>3.9682539682539679</v>
      </c>
      <c r="I83" s="419">
        <f t="shared" si="18"/>
        <v>7.5471698113207548</v>
      </c>
      <c r="J83" s="420">
        <f t="shared" si="18"/>
        <v>6.6037735849056602</v>
      </c>
      <c r="K83" s="421">
        <f t="shared" si="18"/>
        <v>5.6603773584905666</v>
      </c>
    </row>
    <row r="84" spans="1:11" ht="15" customHeight="1" x14ac:dyDescent="0.15">
      <c r="B84" s="408" t="s">
        <v>1132</v>
      </c>
      <c r="C84" s="419">
        <f t="shared" si="18"/>
        <v>16.949152542372879</v>
      </c>
      <c r="D84" s="420">
        <f t="shared" si="18"/>
        <v>18.64406779661017</v>
      </c>
      <c r="E84" s="421">
        <f t="shared" si="18"/>
        <v>8.4745762711864394</v>
      </c>
      <c r="F84" s="419">
        <f t="shared" si="18"/>
        <v>5.5555555555555554</v>
      </c>
      <c r="G84" s="420">
        <f t="shared" si="18"/>
        <v>8.7301587301587293</v>
      </c>
      <c r="H84" s="421">
        <f t="shared" si="18"/>
        <v>7.9365079365079358</v>
      </c>
      <c r="I84" s="419">
        <f t="shared" si="18"/>
        <v>7.5471698113207548</v>
      </c>
      <c r="J84" s="420">
        <f t="shared" si="18"/>
        <v>10.377358490566039</v>
      </c>
      <c r="K84" s="421">
        <f t="shared" si="18"/>
        <v>12.264150943396226</v>
      </c>
    </row>
    <row r="85" spans="1:11" ht="15" customHeight="1" x14ac:dyDescent="0.15">
      <c r="B85" s="408" t="s">
        <v>1133</v>
      </c>
      <c r="C85" s="419">
        <f t="shared" si="18"/>
        <v>8.4745762711864394</v>
      </c>
      <c r="D85" s="420">
        <f t="shared" si="18"/>
        <v>13.559322033898304</v>
      </c>
      <c r="E85" s="421">
        <f t="shared" si="18"/>
        <v>16.949152542372879</v>
      </c>
      <c r="F85" s="419">
        <f t="shared" si="18"/>
        <v>15.079365079365079</v>
      </c>
      <c r="G85" s="420">
        <f t="shared" si="18"/>
        <v>11.111111111111111</v>
      </c>
      <c r="H85" s="421">
        <f t="shared" si="18"/>
        <v>14.285714285714285</v>
      </c>
      <c r="I85" s="419">
        <f t="shared" si="18"/>
        <v>14.150943396226415</v>
      </c>
      <c r="J85" s="420">
        <f t="shared" si="18"/>
        <v>16.981132075471699</v>
      </c>
      <c r="K85" s="421">
        <f t="shared" si="18"/>
        <v>14.150943396226415</v>
      </c>
    </row>
    <row r="86" spans="1:11" ht="15" customHeight="1" x14ac:dyDescent="0.15">
      <c r="B86" s="408" t="s">
        <v>1134</v>
      </c>
      <c r="C86" s="419">
        <f t="shared" si="18"/>
        <v>22.033898305084744</v>
      </c>
      <c r="D86" s="420">
        <f t="shared" si="18"/>
        <v>23.728813559322035</v>
      </c>
      <c r="E86" s="421">
        <f t="shared" si="18"/>
        <v>18.64406779661017</v>
      </c>
      <c r="F86" s="419">
        <f t="shared" si="18"/>
        <v>29.365079365079367</v>
      </c>
      <c r="G86" s="420">
        <f t="shared" si="18"/>
        <v>30.158730158730158</v>
      </c>
      <c r="H86" s="421">
        <f t="shared" si="18"/>
        <v>23.015873015873016</v>
      </c>
      <c r="I86" s="419">
        <f t="shared" si="18"/>
        <v>24.528301886792452</v>
      </c>
      <c r="J86" s="420">
        <f t="shared" si="18"/>
        <v>21.69811320754717</v>
      </c>
      <c r="K86" s="421">
        <f t="shared" si="18"/>
        <v>27.358490566037734</v>
      </c>
    </row>
    <row r="87" spans="1:11" ht="15" customHeight="1" x14ac:dyDescent="0.15">
      <c r="B87" s="408" t="s">
        <v>1135</v>
      </c>
      <c r="C87" s="419">
        <f t="shared" si="18"/>
        <v>20.33898305084746</v>
      </c>
      <c r="D87" s="420">
        <f t="shared" si="18"/>
        <v>20.33898305084746</v>
      </c>
      <c r="E87" s="421">
        <f t="shared" si="18"/>
        <v>20.33898305084746</v>
      </c>
      <c r="F87" s="419">
        <f t="shared" si="18"/>
        <v>26.190476190476193</v>
      </c>
      <c r="G87" s="420">
        <f t="shared" si="18"/>
        <v>23.809523809523807</v>
      </c>
      <c r="H87" s="421">
        <f t="shared" si="18"/>
        <v>19.841269841269842</v>
      </c>
      <c r="I87" s="419">
        <f t="shared" si="18"/>
        <v>27.358490566037734</v>
      </c>
      <c r="J87" s="420">
        <f t="shared" si="18"/>
        <v>28.30188679245283</v>
      </c>
      <c r="K87" s="421">
        <f t="shared" si="18"/>
        <v>19.811320754716981</v>
      </c>
    </row>
    <row r="88" spans="1:11" ht="15" customHeight="1" x14ac:dyDescent="0.15">
      <c r="B88" s="408" t="s">
        <v>1136</v>
      </c>
      <c r="C88" s="419">
        <f t="shared" si="18"/>
        <v>15.254237288135593</v>
      </c>
      <c r="D88" s="420">
        <f t="shared" si="18"/>
        <v>15.254237288135593</v>
      </c>
      <c r="E88" s="421">
        <f t="shared" si="18"/>
        <v>13.559322033898304</v>
      </c>
      <c r="F88" s="419">
        <f t="shared" si="18"/>
        <v>11.111111111111111</v>
      </c>
      <c r="G88" s="420">
        <f t="shared" si="18"/>
        <v>11.111111111111111</v>
      </c>
      <c r="H88" s="421">
        <f t="shared" si="18"/>
        <v>19.047619047619047</v>
      </c>
      <c r="I88" s="419">
        <f t="shared" si="18"/>
        <v>8.4905660377358494</v>
      </c>
      <c r="J88" s="420">
        <f t="shared" si="18"/>
        <v>6.6037735849056602</v>
      </c>
      <c r="K88" s="421">
        <f t="shared" si="18"/>
        <v>11.320754716981133</v>
      </c>
    </row>
    <row r="89" spans="1:11" ht="15" customHeight="1" x14ac:dyDescent="0.15">
      <c r="B89" s="408" t="s">
        <v>1137</v>
      </c>
      <c r="C89" s="419">
        <f t="shared" si="18"/>
        <v>0</v>
      </c>
      <c r="D89" s="420">
        <f t="shared" si="18"/>
        <v>0</v>
      </c>
      <c r="E89" s="421">
        <f t="shared" si="18"/>
        <v>3.3898305084745761</v>
      </c>
      <c r="F89" s="419">
        <f t="shared" si="18"/>
        <v>3.9682539682539679</v>
      </c>
      <c r="G89" s="420">
        <f t="shared" si="18"/>
        <v>3.9682539682539679</v>
      </c>
      <c r="H89" s="421">
        <f t="shared" si="18"/>
        <v>3.1746031746031744</v>
      </c>
      <c r="I89" s="419">
        <f t="shared" si="18"/>
        <v>1.8867924528301887</v>
      </c>
      <c r="J89" s="420">
        <f t="shared" si="18"/>
        <v>4.716981132075472</v>
      </c>
      <c r="K89" s="421">
        <f t="shared" si="18"/>
        <v>4.716981132075472</v>
      </c>
    </row>
    <row r="90" spans="1:11" ht="15" customHeight="1" x14ac:dyDescent="0.15">
      <c r="B90" s="408" t="s">
        <v>1138</v>
      </c>
      <c r="C90" s="419">
        <f t="shared" si="18"/>
        <v>1.6949152542372881</v>
      </c>
      <c r="D90" s="420">
        <f t="shared" si="18"/>
        <v>1.6949152542372881</v>
      </c>
      <c r="E90" s="421">
        <f t="shared" si="18"/>
        <v>1.6949152542372881</v>
      </c>
      <c r="F90" s="419">
        <f t="shared" si="18"/>
        <v>1.5873015873015872</v>
      </c>
      <c r="G90" s="420">
        <f t="shared" si="18"/>
        <v>3.9682539682539679</v>
      </c>
      <c r="H90" s="421">
        <f t="shared" si="18"/>
        <v>3.9682539682539679</v>
      </c>
      <c r="I90" s="419">
        <f t="shared" si="18"/>
        <v>1.8867924528301887</v>
      </c>
      <c r="J90" s="420">
        <f t="shared" si="18"/>
        <v>0.94339622641509435</v>
      </c>
      <c r="K90" s="421">
        <f t="shared" si="18"/>
        <v>0.94339622641509435</v>
      </c>
    </row>
    <row r="91" spans="1:11" ht="15" customHeight="1" x14ac:dyDescent="0.15">
      <c r="B91" s="408" t="s">
        <v>1139</v>
      </c>
      <c r="C91" s="419">
        <f t="shared" si="18"/>
        <v>0</v>
      </c>
      <c r="D91" s="420">
        <f t="shared" si="18"/>
        <v>0</v>
      </c>
      <c r="E91" s="421">
        <f t="shared" si="18"/>
        <v>0</v>
      </c>
      <c r="F91" s="419">
        <f t="shared" si="18"/>
        <v>0.79365079365079361</v>
      </c>
      <c r="G91" s="420">
        <f t="shared" si="18"/>
        <v>0</v>
      </c>
      <c r="H91" s="421">
        <f t="shared" si="18"/>
        <v>0</v>
      </c>
      <c r="I91" s="419">
        <f t="shared" si="18"/>
        <v>0</v>
      </c>
      <c r="J91" s="420">
        <f t="shared" si="18"/>
        <v>0</v>
      </c>
      <c r="K91" s="421">
        <f t="shared" si="18"/>
        <v>0</v>
      </c>
    </row>
    <row r="92" spans="1:11" ht="15" customHeight="1" x14ac:dyDescent="0.15">
      <c r="B92" s="408" t="s">
        <v>1140</v>
      </c>
      <c r="C92" s="419">
        <f t="shared" si="18"/>
        <v>3.3898305084745761</v>
      </c>
      <c r="D92" s="420">
        <f t="shared" si="18"/>
        <v>0</v>
      </c>
      <c r="E92" s="421">
        <f t="shared" si="18"/>
        <v>5.0847457627118651</v>
      </c>
      <c r="F92" s="419">
        <f t="shared" si="18"/>
        <v>3.1746031746031744</v>
      </c>
      <c r="G92" s="420">
        <f t="shared" si="18"/>
        <v>3.9682539682539679</v>
      </c>
      <c r="H92" s="421">
        <f t="shared" si="18"/>
        <v>3.9682539682539679</v>
      </c>
      <c r="I92" s="419">
        <f t="shared" si="18"/>
        <v>2.8301886792452833</v>
      </c>
      <c r="J92" s="420">
        <f t="shared" si="18"/>
        <v>1.8867924528301887</v>
      </c>
      <c r="K92" s="421">
        <f t="shared" si="18"/>
        <v>0.94339622641509435</v>
      </c>
    </row>
    <row r="93" spans="1:11" ht="15" customHeight="1" x14ac:dyDescent="0.15">
      <c r="B93" s="412" t="s">
        <v>1110</v>
      </c>
      <c r="C93" s="422">
        <f>SUM(C82:C92)</f>
        <v>100</v>
      </c>
      <c r="D93" s="423">
        <f t="shared" ref="D93:K93" si="19">SUM(D82:D92)</f>
        <v>100.00000000000001</v>
      </c>
      <c r="E93" s="424">
        <f t="shared" si="19"/>
        <v>100</v>
      </c>
      <c r="F93" s="422">
        <f t="shared" si="19"/>
        <v>100</v>
      </c>
      <c r="G93" s="423">
        <f t="shared" si="19"/>
        <v>99.999999999999972</v>
      </c>
      <c r="H93" s="424">
        <f t="shared" si="19"/>
        <v>100</v>
      </c>
      <c r="I93" s="422">
        <f t="shared" si="19"/>
        <v>100</v>
      </c>
      <c r="J93" s="423">
        <f t="shared" si="19"/>
        <v>100.00000000000001</v>
      </c>
      <c r="K93" s="424">
        <f t="shared" si="19"/>
        <v>99.999999999999986</v>
      </c>
    </row>
    <row r="94" spans="1:11" ht="15" customHeight="1" x14ac:dyDescent="0.15">
      <c r="B94" s="412" t="s">
        <v>1111</v>
      </c>
      <c r="C94" s="422">
        <v>2.1005378036177569</v>
      </c>
      <c r="D94" s="423">
        <v>2.0970855007568483</v>
      </c>
      <c r="E94" s="424">
        <v>2.1724259673735267</v>
      </c>
      <c r="F94" s="422">
        <v>2.3815031356833316</v>
      </c>
      <c r="G94" s="423">
        <v>2.3758305814921536</v>
      </c>
      <c r="H94" s="424">
        <v>2.3903956463906031</v>
      </c>
      <c r="I94" s="422">
        <v>2.1839953629551294</v>
      </c>
      <c r="J94" s="423">
        <v>2.2238444903309231</v>
      </c>
      <c r="K94" s="424">
        <v>2.1903309745672059</v>
      </c>
    </row>
    <row r="96" spans="1:11" ht="15" customHeight="1" x14ac:dyDescent="0.15">
      <c r="A96" s="392" t="s">
        <v>1141</v>
      </c>
    </row>
    <row r="97" spans="2:11" ht="15" customHeight="1" x14ac:dyDescent="0.15">
      <c r="B97" s="393"/>
      <c r="C97" s="394"/>
      <c r="D97" s="395" t="s">
        <v>1104</v>
      </c>
      <c r="E97" s="396"/>
      <c r="F97" s="397"/>
      <c r="G97" s="398" t="s">
        <v>1105</v>
      </c>
      <c r="H97" s="396"/>
      <c r="I97" s="397"/>
      <c r="J97" s="398" t="s">
        <v>1106</v>
      </c>
      <c r="K97" s="399"/>
    </row>
    <row r="98" spans="2:11" ht="15" customHeight="1" x14ac:dyDescent="0.15">
      <c r="B98" s="400"/>
      <c r="C98" s="401" t="s">
        <v>1107</v>
      </c>
      <c r="D98" s="402" t="s">
        <v>1108</v>
      </c>
      <c r="E98" s="403" t="s">
        <v>1109</v>
      </c>
      <c r="F98" s="401" t="s">
        <v>1107</v>
      </c>
      <c r="G98" s="402" t="s">
        <v>1108</v>
      </c>
      <c r="H98" s="403" t="s">
        <v>1109</v>
      </c>
      <c r="I98" s="401" t="s">
        <v>1107</v>
      </c>
      <c r="J98" s="402" t="s">
        <v>1108</v>
      </c>
      <c r="K98" s="403" t="s">
        <v>1109</v>
      </c>
    </row>
    <row r="99" spans="2:11" ht="15" customHeight="1" x14ac:dyDescent="0.15">
      <c r="B99" s="404"/>
      <c r="C99" s="432">
        <f>C107</f>
        <v>3629</v>
      </c>
      <c r="D99" s="433">
        <f t="shared" ref="D99:K99" si="20">D107</f>
        <v>5188</v>
      </c>
      <c r="E99" s="434">
        <f t="shared" si="20"/>
        <v>5546</v>
      </c>
      <c r="F99" s="432">
        <f t="shared" si="20"/>
        <v>2246</v>
      </c>
      <c r="G99" s="433">
        <f t="shared" si="20"/>
        <v>2359</v>
      </c>
      <c r="H99" s="434">
        <f t="shared" si="20"/>
        <v>2320</v>
      </c>
      <c r="I99" s="432">
        <f t="shared" si="20"/>
        <v>2057</v>
      </c>
      <c r="J99" s="433">
        <f t="shared" si="20"/>
        <v>3031</v>
      </c>
      <c r="K99" s="434">
        <f t="shared" si="20"/>
        <v>2776</v>
      </c>
    </row>
    <row r="100" spans="2:11" ht="15" customHeight="1" x14ac:dyDescent="0.15">
      <c r="B100" s="408" t="s">
        <v>1142</v>
      </c>
      <c r="C100" s="409">
        <v>641</v>
      </c>
      <c r="D100" s="410">
        <v>807</v>
      </c>
      <c r="E100" s="411">
        <v>1221</v>
      </c>
      <c r="F100" s="409">
        <v>380</v>
      </c>
      <c r="G100" s="410">
        <v>203</v>
      </c>
      <c r="H100" s="411">
        <v>344</v>
      </c>
      <c r="I100" s="409">
        <v>482</v>
      </c>
      <c r="J100" s="410">
        <v>770</v>
      </c>
      <c r="K100" s="411">
        <v>645</v>
      </c>
    </row>
    <row r="101" spans="2:11" ht="15" customHeight="1" x14ac:dyDescent="0.15">
      <c r="B101" s="408" t="s">
        <v>167</v>
      </c>
      <c r="C101" s="409">
        <v>318</v>
      </c>
      <c r="D101" s="410">
        <v>618</v>
      </c>
      <c r="E101" s="411">
        <v>603</v>
      </c>
      <c r="F101" s="409">
        <v>233</v>
      </c>
      <c r="G101" s="410">
        <v>259</v>
      </c>
      <c r="H101" s="411">
        <v>298</v>
      </c>
      <c r="I101" s="409">
        <v>277</v>
      </c>
      <c r="J101" s="410">
        <v>426</v>
      </c>
      <c r="K101" s="411">
        <v>345</v>
      </c>
    </row>
    <row r="102" spans="2:11" ht="15" customHeight="1" x14ac:dyDescent="0.15">
      <c r="B102" s="408" t="s">
        <v>168</v>
      </c>
      <c r="C102" s="409">
        <v>659</v>
      </c>
      <c r="D102" s="410">
        <v>1024</v>
      </c>
      <c r="E102" s="411">
        <v>1189</v>
      </c>
      <c r="F102" s="409">
        <v>429</v>
      </c>
      <c r="G102" s="410">
        <v>426</v>
      </c>
      <c r="H102" s="411">
        <v>466</v>
      </c>
      <c r="I102" s="409">
        <v>365</v>
      </c>
      <c r="J102" s="410">
        <v>599</v>
      </c>
      <c r="K102" s="411">
        <v>446</v>
      </c>
    </row>
    <row r="103" spans="2:11" ht="15" customHeight="1" x14ac:dyDescent="0.15">
      <c r="B103" s="408" t="s">
        <v>169</v>
      </c>
      <c r="C103" s="409">
        <v>597</v>
      </c>
      <c r="D103" s="410">
        <v>736</v>
      </c>
      <c r="E103" s="411">
        <v>1015</v>
      </c>
      <c r="F103" s="409">
        <v>400</v>
      </c>
      <c r="G103" s="410">
        <v>434</v>
      </c>
      <c r="H103" s="411">
        <v>448</v>
      </c>
      <c r="I103" s="409">
        <v>230</v>
      </c>
      <c r="J103" s="410">
        <v>324</v>
      </c>
      <c r="K103" s="411">
        <v>278</v>
      </c>
    </row>
    <row r="104" spans="2:11" ht="15" customHeight="1" x14ac:dyDescent="0.15">
      <c r="B104" s="408" t="s">
        <v>170</v>
      </c>
      <c r="C104" s="409">
        <v>347</v>
      </c>
      <c r="D104" s="410">
        <v>410</v>
      </c>
      <c r="E104" s="411">
        <v>490</v>
      </c>
      <c r="F104" s="409">
        <v>204</v>
      </c>
      <c r="G104" s="410">
        <v>227</v>
      </c>
      <c r="H104" s="411">
        <v>218</v>
      </c>
      <c r="I104" s="409">
        <v>59</v>
      </c>
      <c r="J104" s="410">
        <v>100</v>
      </c>
      <c r="K104" s="411">
        <v>116</v>
      </c>
    </row>
    <row r="105" spans="2:11" ht="15" customHeight="1" x14ac:dyDescent="0.15">
      <c r="B105" s="408" t="s">
        <v>171</v>
      </c>
      <c r="C105" s="409">
        <v>116</v>
      </c>
      <c r="D105" s="410">
        <v>158</v>
      </c>
      <c r="E105" s="411">
        <v>124</v>
      </c>
      <c r="F105" s="409">
        <v>76</v>
      </c>
      <c r="G105" s="410">
        <v>76</v>
      </c>
      <c r="H105" s="411">
        <v>81</v>
      </c>
      <c r="I105" s="409">
        <v>15</v>
      </c>
      <c r="J105" s="410">
        <v>32</v>
      </c>
      <c r="K105" s="411">
        <v>18</v>
      </c>
    </row>
    <row r="106" spans="2:11" ht="15" customHeight="1" x14ac:dyDescent="0.15">
      <c r="B106" s="408" t="s">
        <v>1143</v>
      </c>
      <c r="C106" s="409">
        <v>951</v>
      </c>
      <c r="D106" s="410">
        <v>1435</v>
      </c>
      <c r="E106" s="411">
        <v>904</v>
      </c>
      <c r="F106" s="409">
        <v>524</v>
      </c>
      <c r="G106" s="410">
        <v>734</v>
      </c>
      <c r="H106" s="411">
        <v>465</v>
      </c>
      <c r="I106" s="409">
        <v>629</v>
      </c>
      <c r="J106" s="410">
        <v>780</v>
      </c>
      <c r="K106" s="411">
        <v>928</v>
      </c>
    </row>
    <row r="107" spans="2:11" ht="15" customHeight="1" x14ac:dyDescent="0.15">
      <c r="B107" s="412" t="s">
        <v>1110</v>
      </c>
      <c r="C107" s="413">
        <f t="shared" ref="C107:K107" si="21">SUM(C100:C106)</f>
        <v>3629</v>
      </c>
      <c r="D107" s="414">
        <f t="shared" si="21"/>
        <v>5188</v>
      </c>
      <c r="E107" s="415">
        <f t="shared" si="21"/>
        <v>5546</v>
      </c>
      <c r="F107" s="413">
        <f t="shared" si="21"/>
        <v>2246</v>
      </c>
      <c r="G107" s="414">
        <f t="shared" si="21"/>
        <v>2359</v>
      </c>
      <c r="H107" s="415">
        <f t="shared" si="21"/>
        <v>2320</v>
      </c>
      <c r="I107" s="413">
        <f t="shared" si="21"/>
        <v>2057</v>
      </c>
      <c r="J107" s="414">
        <f t="shared" si="21"/>
        <v>3031</v>
      </c>
      <c r="K107" s="415">
        <f t="shared" si="21"/>
        <v>2776</v>
      </c>
    </row>
    <row r="108" spans="2:11" ht="15" customHeight="1" x14ac:dyDescent="0.15">
      <c r="B108" s="408" t="s">
        <v>1142</v>
      </c>
      <c r="C108" s="416">
        <f>C100/C$99*100</f>
        <v>17.663268117938827</v>
      </c>
      <c r="D108" s="417">
        <f t="shared" ref="D108:K108" si="22">D100/D$99*100</f>
        <v>15.555127216653815</v>
      </c>
      <c r="E108" s="418">
        <f t="shared" si="22"/>
        <v>22.015867291741795</v>
      </c>
      <c r="F108" s="416">
        <f t="shared" si="22"/>
        <v>16.918967052537845</v>
      </c>
      <c r="G108" s="417">
        <f t="shared" si="22"/>
        <v>8.6053412462908021</v>
      </c>
      <c r="H108" s="418">
        <f t="shared" si="22"/>
        <v>14.827586206896552</v>
      </c>
      <c r="I108" s="416">
        <f t="shared" si="22"/>
        <v>23.432182790471561</v>
      </c>
      <c r="J108" s="417">
        <f t="shared" si="22"/>
        <v>25.404157043879909</v>
      </c>
      <c r="K108" s="418">
        <f t="shared" si="22"/>
        <v>23.23487031700288</v>
      </c>
    </row>
    <row r="109" spans="2:11" ht="15" customHeight="1" x14ac:dyDescent="0.15">
      <c r="B109" s="408" t="s">
        <v>167</v>
      </c>
      <c r="C109" s="419">
        <f t="shared" ref="C109:K114" si="23">C101/C$99*100</f>
        <v>8.7627445577294019</v>
      </c>
      <c r="D109" s="420">
        <f t="shared" si="23"/>
        <v>11.912104857363145</v>
      </c>
      <c r="E109" s="421">
        <f t="shared" si="23"/>
        <v>10.872701045798774</v>
      </c>
      <c r="F109" s="419">
        <f t="shared" si="23"/>
        <v>10.3739982190561</v>
      </c>
      <c r="G109" s="420">
        <f t="shared" si="23"/>
        <v>10.979228486646884</v>
      </c>
      <c r="H109" s="421">
        <f t="shared" si="23"/>
        <v>12.844827586206897</v>
      </c>
      <c r="I109" s="419">
        <f t="shared" si="23"/>
        <v>13.466212931453573</v>
      </c>
      <c r="J109" s="420">
        <f t="shared" si="23"/>
        <v>14.054767403497195</v>
      </c>
      <c r="K109" s="421">
        <f t="shared" si="23"/>
        <v>12.427953890489913</v>
      </c>
    </row>
    <row r="110" spans="2:11" ht="15" customHeight="1" x14ac:dyDescent="0.15">
      <c r="B110" s="408" t="s">
        <v>168</v>
      </c>
      <c r="C110" s="419">
        <f t="shared" si="23"/>
        <v>18.159272526866904</v>
      </c>
      <c r="D110" s="420">
        <f t="shared" si="23"/>
        <v>19.737856592135696</v>
      </c>
      <c r="E110" s="421">
        <f t="shared" si="23"/>
        <v>21.438874864767399</v>
      </c>
      <c r="F110" s="419">
        <f t="shared" si="23"/>
        <v>19.100623330365092</v>
      </c>
      <c r="G110" s="420">
        <f t="shared" si="23"/>
        <v>18.058499364137344</v>
      </c>
      <c r="H110" s="421">
        <f t="shared" si="23"/>
        <v>20.086206896551726</v>
      </c>
      <c r="I110" s="419">
        <f t="shared" si="23"/>
        <v>17.744287797763732</v>
      </c>
      <c r="J110" s="420">
        <f t="shared" si="23"/>
        <v>19.762454635433851</v>
      </c>
      <c r="K110" s="421">
        <f t="shared" si="23"/>
        <v>16.066282420749278</v>
      </c>
    </row>
    <row r="111" spans="2:11" ht="15" customHeight="1" x14ac:dyDescent="0.15">
      <c r="B111" s="408" t="s">
        <v>169</v>
      </c>
      <c r="C111" s="419">
        <f t="shared" si="23"/>
        <v>16.450812896114634</v>
      </c>
      <c r="D111" s="420">
        <f t="shared" si="23"/>
        <v>14.186584425597532</v>
      </c>
      <c r="E111" s="421">
        <f t="shared" si="23"/>
        <v>18.30147854309412</v>
      </c>
      <c r="F111" s="419">
        <f t="shared" si="23"/>
        <v>17.809439002671414</v>
      </c>
      <c r="G111" s="420">
        <f t="shared" si="23"/>
        <v>18.397626112759642</v>
      </c>
      <c r="H111" s="421">
        <f t="shared" si="23"/>
        <v>19.310344827586206</v>
      </c>
      <c r="I111" s="419">
        <f t="shared" si="23"/>
        <v>11.18133203694701</v>
      </c>
      <c r="J111" s="420">
        <f t="shared" si="23"/>
        <v>10.68954140547674</v>
      </c>
      <c r="K111" s="421">
        <f t="shared" si="23"/>
        <v>10.014409221902017</v>
      </c>
    </row>
    <row r="112" spans="2:11" ht="15" customHeight="1" x14ac:dyDescent="0.15">
      <c r="B112" s="408" t="s">
        <v>170</v>
      </c>
      <c r="C112" s="419">
        <f t="shared" si="23"/>
        <v>9.5618627721135301</v>
      </c>
      <c r="D112" s="420">
        <f t="shared" si="23"/>
        <v>7.9028527370855821</v>
      </c>
      <c r="E112" s="421">
        <f t="shared" si="23"/>
        <v>8.8351965380454374</v>
      </c>
      <c r="F112" s="419">
        <f t="shared" si="23"/>
        <v>9.0828138913624219</v>
      </c>
      <c r="G112" s="420">
        <f t="shared" si="23"/>
        <v>9.6227214921576945</v>
      </c>
      <c r="H112" s="421">
        <f t="shared" si="23"/>
        <v>9.3965517241379306</v>
      </c>
      <c r="I112" s="419">
        <f t="shared" si="23"/>
        <v>2.8682547399124942</v>
      </c>
      <c r="J112" s="420">
        <f t="shared" si="23"/>
        <v>3.299241174529858</v>
      </c>
      <c r="K112" s="421">
        <f t="shared" si="23"/>
        <v>4.1786743515850144</v>
      </c>
    </row>
    <row r="113" spans="1:11" ht="15" customHeight="1" x14ac:dyDescent="0.15">
      <c r="B113" s="408" t="s">
        <v>171</v>
      </c>
      <c r="C113" s="419">
        <f t="shared" si="23"/>
        <v>3.1964728575365116</v>
      </c>
      <c r="D113" s="420">
        <f t="shared" si="23"/>
        <v>3.0454895913646878</v>
      </c>
      <c r="E113" s="421">
        <f t="shared" si="23"/>
        <v>2.2358456545257845</v>
      </c>
      <c r="F113" s="419">
        <f t="shared" si="23"/>
        <v>3.3837934105075691</v>
      </c>
      <c r="G113" s="420">
        <f t="shared" si="23"/>
        <v>3.2217041119118273</v>
      </c>
      <c r="H113" s="421">
        <f t="shared" si="23"/>
        <v>3.4913793103448274</v>
      </c>
      <c r="I113" s="419">
        <f t="shared" si="23"/>
        <v>0.7292173067574137</v>
      </c>
      <c r="J113" s="420">
        <f t="shared" si="23"/>
        <v>1.0557571758495545</v>
      </c>
      <c r="K113" s="421">
        <f t="shared" si="23"/>
        <v>0.64841498559077815</v>
      </c>
    </row>
    <row r="114" spans="1:11" ht="15" customHeight="1" x14ac:dyDescent="0.15">
      <c r="B114" s="408" t="s">
        <v>1143</v>
      </c>
      <c r="C114" s="419">
        <f t="shared" si="23"/>
        <v>26.205566271700192</v>
      </c>
      <c r="D114" s="420">
        <f t="shared" si="23"/>
        <v>27.659984579799534</v>
      </c>
      <c r="E114" s="421">
        <f t="shared" si="23"/>
        <v>16.300036062026685</v>
      </c>
      <c r="F114" s="419">
        <f t="shared" si="23"/>
        <v>23.330365093499555</v>
      </c>
      <c r="G114" s="420">
        <f t="shared" si="23"/>
        <v>31.114879186095802</v>
      </c>
      <c r="H114" s="421">
        <f t="shared" si="23"/>
        <v>20.043103448275861</v>
      </c>
      <c r="I114" s="419">
        <f t="shared" si="23"/>
        <v>30.578512396694212</v>
      </c>
      <c r="J114" s="420">
        <f t="shared" si="23"/>
        <v>25.734081161332895</v>
      </c>
      <c r="K114" s="421">
        <f t="shared" si="23"/>
        <v>33.429394812680115</v>
      </c>
    </row>
    <row r="115" spans="1:11" ht="15" customHeight="1" x14ac:dyDescent="0.15">
      <c r="B115" s="412" t="s">
        <v>1110</v>
      </c>
      <c r="C115" s="422">
        <f t="shared" ref="C115:K115" si="24">SUM(C108:C114)</f>
        <v>100</v>
      </c>
      <c r="D115" s="423">
        <f t="shared" si="24"/>
        <v>100</v>
      </c>
      <c r="E115" s="424">
        <f t="shared" si="24"/>
        <v>100</v>
      </c>
      <c r="F115" s="422">
        <f t="shared" si="24"/>
        <v>99.999999999999986</v>
      </c>
      <c r="G115" s="423">
        <f t="shared" si="24"/>
        <v>100</v>
      </c>
      <c r="H115" s="424">
        <f t="shared" si="24"/>
        <v>100</v>
      </c>
      <c r="I115" s="422">
        <f t="shared" si="24"/>
        <v>100</v>
      </c>
      <c r="J115" s="423">
        <f t="shared" si="24"/>
        <v>100</v>
      </c>
      <c r="K115" s="424">
        <f t="shared" si="24"/>
        <v>99.999999999999986</v>
      </c>
    </row>
    <row r="117" spans="1:11" ht="15" customHeight="1" x14ac:dyDescent="0.15">
      <c r="A117" s="392" t="s">
        <v>1144</v>
      </c>
    </row>
    <row r="118" spans="1:11" ht="15" customHeight="1" x14ac:dyDescent="0.15">
      <c r="B118" s="393"/>
      <c r="C118" s="394"/>
      <c r="D118" s="395" t="s">
        <v>1104</v>
      </c>
      <c r="E118" s="396"/>
      <c r="F118" s="397"/>
      <c r="G118" s="398" t="s">
        <v>1105</v>
      </c>
      <c r="H118" s="396"/>
      <c r="I118" s="397"/>
      <c r="J118" s="398" t="s">
        <v>1106</v>
      </c>
      <c r="K118" s="399"/>
    </row>
    <row r="119" spans="1:11" ht="15" customHeight="1" x14ac:dyDescent="0.15">
      <c r="B119" s="400"/>
      <c r="C119" s="401" t="s">
        <v>1107</v>
      </c>
      <c r="D119" s="402" t="s">
        <v>1108</v>
      </c>
      <c r="E119" s="403" t="s">
        <v>1109</v>
      </c>
      <c r="F119" s="401" t="s">
        <v>1107</v>
      </c>
      <c r="G119" s="402" t="s">
        <v>1108</v>
      </c>
      <c r="H119" s="403" t="s">
        <v>1109</v>
      </c>
      <c r="I119" s="401" t="s">
        <v>1107</v>
      </c>
      <c r="J119" s="402" t="s">
        <v>1108</v>
      </c>
      <c r="K119" s="403" t="s">
        <v>1109</v>
      </c>
    </row>
    <row r="120" spans="1:11" ht="15" customHeight="1" x14ac:dyDescent="0.15">
      <c r="B120" s="428"/>
      <c r="C120" s="405">
        <f>C$11</f>
        <v>59</v>
      </c>
      <c r="D120" s="406">
        <f t="shared" ref="D120:K120" si="25">D$11</f>
        <v>59</v>
      </c>
      <c r="E120" s="407">
        <f t="shared" si="25"/>
        <v>59</v>
      </c>
      <c r="F120" s="405">
        <f t="shared" si="25"/>
        <v>126</v>
      </c>
      <c r="G120" s="406">
        <f t="shared" si="25"/>
        <v>126</v>
      </c>
      <c r="H120" s="407">
        <f t="shared" si="25"/>
        <v>126</v>
      </c>
      <c r="I120" s="405">
        <f t="shared" si="25"/>
        <v>106</v>
      </c>
      <c r="J120" s="406">
        <f t="shared" si="25"/>
        <v>106</v>
      </c>
      <c r="K120" s="407">
        <f t="shared" si="25"/>
        <v>106</v>
      </c>
    </row>
    <row r="121" spans="1:11" ht="15" customHeight="1" x14ac:dyDescent="0.15">
      <c r="B121" s="408" t="s">
        <v>188</v>
      </c>
      <c r="C121" s="429">
        <v>46</v>
      </c>
      <c r="D121" s="430">
        <v>40</v>
      </c>
      <c r="E121" s="431">
        <v>41</v>
      </c>
      <c r="F121" s="429">
        <v>83</v>
      </c>
      <c r="G121" s="430">
        <v>66</v>
      </c>
      <c r="H121" s="431">
        <v>78</v>
      </c>
      <c r="I121" s="429">
        <v>68</v>
      </c>
      <c r="J121" s="430">
        <v>51</v>
      </c>
      <c r="K121" s="431">
        <v>68</v>
      </c>
    </row>
    <row r="122" spans="1:11" ht="15" customHeight="1" x14ac:dyDescent="0.15">
      <c r="B122" s="408" t="s">
        <v>1145</v>
      </c>
      <c r="C122" s="409">
        <v>6</v>
      </c>
      <c r="D122" s="410">
        <v>7</v>
      </c>
      <c r="E122" s="411">
        <v>9</v>
      </c>
      <c r="F122" s="409">
        <v>17</v>
      </c>
      <c r="G122" s="410">
        <v>17</v>
      </c>
      <c r="H122" s="411">
        <v>19</v>
      </c>
      <c r="I122" s="409">
        <v>16</v>
      </c>
      <c r="J122" s="410">
        <v>13</v>
      </c>
      <c r="K122" s="411">
        <v>20</v>
      </c>
    </row>
    <row r="123" spans="1:11" ht="15" customHeight="1" x14ac:dyDescent="0.15">
      <c r="B123" s="408" t="s">
        <v>1146</v>
      </c>
      <c r="C123" s="409">
        <v>3</v>
      </c>
      <c r="D123" s="410">
        <v>4</v>
      </c>
      <c r="E123" s="411">
        <v>4</v>
      </c>
      <c r="F123" s="409">
        <v>17</v>
      </c>
      <c r="G123" s="410">
        <v>16</v>
      </c>
      <c r="H123" s="411">
        <v>18</v>
      </c>
      <c r="I123" s="409">
        <v>17</v>
      </c>
      <c r="J123" s="410">
        <v>19</v>
      </c>
      <c r="K123" s="411">
        <v>14</v>
      </c>
    </row>
    <row r="124" spans="1:11" ht="15" customHeight="1" x14ac:dyDescent="0.15">
      <c r="B124" s="408" t="s">
        <v>1147</v>
      </c>
      <c r="C124" s="409">
        <v>1</v>
      </c>
      <c r="D124" s="410">
        <v>1</v>
      </c>
      <c r="E124" s="411">
        <v>1</v>
      </c>
      <c r="F124" s="409">
        <v>4</v>
      </c>
      <c r="G124" s="410">
        <v>4</v>
      </c>
      <c r="H124" s="411">
        <v>5</v>
      </c>
      <c r="I124" s="409">
        <v>0</v>
      </c>
      <c r="J124" s="410">
        <v>2</v>
      </c>
      <c r="K124" s="411">
        <v>3</v>
      </c>
    </row>
    <row r="125" spans="1:11" ht="15" customHeight="1" x14ac:dyDescent="0.15">
      <c r="B125" s="408" t="s">
        <v>1148</v>
      </c>
      <c r="C125" s="409">
        <v>0</v>
      </c>
      <c r="D125" s="410">
        <v>0</v>
      </c>
      <c r="E125" s="411">
        <v>0</v>
      </c>
      <c r="F125" s="409">
        <v>1</v>
      </c>
      <c r="G125" s="410">
        <v>2</v>
      </c>
      <c r="H125" s="411">
        <v>1</v>
      </c>
      <c r="I125" s="409">
        <v>0</v>
      </c>
      <c r="J125" s="410">
        <v>0</v>
      </c>
      <c r="K125" s="411">
        <v>0</v>
      </c>
    </row>
    <row r="126" spans="1:11" ht="15" customHeight="1" x14ac:dyDescent="0.15">
      <c r="B126" s="408" t="s">
        <v>1118</v>
      </c>
      <c r="C126" s="409">
        <v>3</v>
      </c>
      <c r="D126" s="410">
        <v>7</v>
      </c>
      <c r="E126" s="411">
        <v>4</v>
      </c>
      <c r="F126" s="409">
        <v>4</v>
      </c>
      <c r="G126" s="410">
        <v>21</v>
      </c>
      <c r="H126" s="411">
        <v>5</v>
      </c>
      <c r="I126" s="409">
        <v>5</v>
      </c>
      <c r="J126" s="410">
        <v>21</v>
      </c>
      <c r="K126" s="411">
        <v>1</v>
      </c>
    </row>
    <row r="127" spans="1:11" ht="15" customHeight="1" x14ac:dyDescent="0.15">
      <c r="B127" s="412" t="s">
        <v>1110</v>
      </c>
      <c r="C127" s="413">
        <f>SUM(C121:C126)</f>
        <v>59</v>
      </c>
      <c r="D127" s="414">
        <f t="shared" ref="D127:K127" si="26">SUM(D121:D126)</f>
        <v>59</v>
      </c>
      <c r="E127" s="415">
        <f t="shared" si="26"/>
        <v>59</v>
      </c>
      <c r="F127" s="413">
        <f t="shared" si="26"/>
        <v>126</v>
      </c>
      <c r="G127" s="414">
        <f t="shared" si="26"/>
        <v>126</v>
      </c>
      <c r="H127" s="415">
        <f t="shared" si="26"/>
        <v>126</v>
      </c>
      <c r="I127" s="413">
        <f t="shared" si="26"/>
        <v>106</v>
      </c>
      <c r="J127" s="414">
        <f t="shared" si="26"/>
        <v>106</v>
      </c>
      <c r="K127" s="415">
        <f t="shared" si="26"/>
        <v>106</v>
      </c>
    </row>
    <row r="128" spans="1:11" ht="15" customHeight="1" x14ac:dyDescent="0.15">
      <c r="B128" s="408" t="s">
        <v>188</v>
      </c>
      <c r="C128" s="416">
        <f>C121/C$11*100</f>
        <v>77.966101694915253</v>
      </c>
      <c r="D128" s="417">
        <f t="shared" ref="D128:K128" si="27">D121/D$11*100</f>
        <v>67.796610169491515</v>
      </c>
      <c r="E128" s="418">
        <f t="shared" si="27"/>
        <v>69.491525423728817</v>
      </c>
      <c r="F128" s="416">
        <f t="shared" si="27"/>
        <v>65.873015873015873</v>
      </c>
      <c r="G128" s="417">
        <f t="shared" si="27"/>
        <v>52.380952380952387</v>
      </c>
      <c r="H128" s="418">
        <f t="shared" si="27"/>
        <v>61.904761904761905</v>
      </c>
      <c r="I128" s="416">
        <f t="shared" si="27"/>
        <v>64.15094339622641</v>
      </c>
      <c r="J128" s="417">
        <f t="shared" si="27"/>
        <v>48.113207547169814</v>
      </c>
      <c r="K128" s="418">
        <f t="shared" si="27"/>
        <v>64.15094339622641</v>
      </c>
    </row>
    <row r="129" spans="1:11" ht="15" customHeight="1" x14ac:dyDescent="0.15">
      <c r="B129" s="408" t="s">
        <v>1145</v>
      </c>
      <c r="C129" s="419">
        <f t="shared" ref="C129:K133" si="28">C122/C$11*100</f>
        <v>10.16949152542373</v>
      </c>
      <c r="D129" s="420">
        <f t="shared" si="28"/>
        <v>11.864406779661017</v>
      </c>
      <c r="E129" s="421">
        <f t="shared" si="28"/>
        <v>15.254237288135593</v>
      </c>
      <c r="F129" s="419">
        <f t="shared" si="28"/>
        <v>13.492063492063492</v>
      </c>
      <c r="G129" s="420">
        <f t="shared" si="28"/>
        <v>13.492063492063492</v>
      </c>
      <c r="H129" s="421">
        <f t="shared" si="28"/>
        <v>15.079365079365079</v>
      </c>
      <c r="I129" s="419">
        <f t="shared" si="28"/>
        <v>15.09433962264151</v>
      </c>
      <c r="J129" s="420">
        <f t="shared" si="28"/>
        <v>12.264150943396226</v>
      </c>
      <c r="K129" s="421">
        <f t="shared" si="28"/>
        <v>18.867924528301888</v>
      </c>
    </row>
    <row r="130" spans="1:11" ht="15" customHeight="1" x14ac:dyDescent="0.15">
      <c r="B130" s="408" t="s">
        <v>1146</v>
      </c>
      <c r="C130" s="419">
        <f t="shared" si="28"/>
        <v>5.0847457627118651</v>
      </c>
      <c r="D130" s="420">
        <f t="shared" si="28"/>
        <v>6.7796610169491522</v>
      </c>
      <c r="E130" s="421">
        <f t="shared" si="28"/>
        <v>6.7796610169491522</v>
      </c>
      <c r="F130" s="419">
        <f t="shared" si="28"/>
        <v>13.492063492063492</v>
      </c>
      <c r="G130" s="420">
        <f t="shared" si="28"/>
        <v>12.698412698412698</v>
      </c>
      <c r="H130" s="421">
        <f t="shared" si="28"/>
        <v>14.285714285714285</v>
      </c>
      <c r="I130" s="419">
        <f t="shared" si="28"/>
        <v>16.037735849056602</v>
      </c>
      <c r="J130" s="420">
        <f t="shared" si="28"/>
        <v>17.924528301886792</v>
      </c>
      <c r="K130" s="421">
        <f t="shared" si="28"/>
        <v>13.20754716981132</v>
      </c>
    </row>
    <row r="131" spans="1:11" ht="15" customHeight="1" x14ac:dyDescent="0.15">
      <c r="B131" s="408" t="s">
        <v>1147</v>
      </c>
      <c r="C131" s="419">
        <f t="shared" si="28"/>
        <v>1.6949152542372881</v>
      </c>
      <c r="D131" s="420">
        <f t="shared" si="28"/>
        <v>1.6949152542372881</v>
      </c>
      <c r="E131" s="421">
        <f t="shared" si="28"/>
        <v>1.6949152542372881</v>
      </c>
      <c r="F131" s="419">
        <f t="shared" si="28"/>
        <v>3.1746031746031744</v>
      </c>
      <c r="G131" s="420">
        <f t="shared" si="28"/>
        <v>3.1746031746031744</v>
      </c>
      <c r="H131" s="421">
        <f t="shared" si="28"/>
        <v>3.9682539682539679</v>
      </c>
      <c r="I131" s="419">
        <f t="shared" si="28"/>
        <v>0</v>
      </c>
      <c r="J131" s="420">
        <f t="shared" si="28"/>
        <v>1.8867924528301887</v>
      </c>
      <c r="K131" s="421">
        <f t="shared" si="28"/>
        <v>2.8301886792452833</v>
      </c>
    </row>
    <row r="132" spans="1:11" ht="15" customHeight="1" x14ac:dyDescent="0.15">
      <c r="B132" s="408" t="s">
        <v>1148</v>
      </c>
      <c r="C132" s="419">
        <f t="shared" si="28"/>
        <v>0</v>
      </c>
      <c r="D132" s="420">
        <f t="shared" si="28"/>
        <v>0</v>
      </c>
      <c r="E132" s="421">
        <f t="shared" si="28"/>
        <v>0</v>
      </c>
      <c r="F132" s="419">
        <f t="shared" si="28"/>
        <v>0.79365079365079361</v>
      </c>
      <c r="G132" s="420">
        <f t="shared" si="28"/>
        <v>1.5873015873015872</v>
      </c>
      <c r="H132" s="421">
        <f t="shared" si="28"/>
        <v>0.79365079365079361</v>
      </c>
      <c r="I132" s="419">
        <f t="shared" si="28"/>
        <v>0</v>
      </c>
      <c r="J132" s="420">
        <f t="shared" si="28"/>
        <v>0</v>
      </c>
      <c r="K132" s="421">
        <f t="shared" si="28"/>
        <v>0</v>
      </c>
    </row>
    <row r="133" spans="1:11" ht="15" customHeight="1" x14ac:dyDescent="0.15">
      <c r="B133" s="408" t="s">
        <v>1118</v>
      </c>
      <c r="C133" s="419">
        <f t="shared" si="28"/>
        <v>5.0847457627118651</v>
      </c>
      <c r="D133" s="420">
        <f t="shared" si="28"/>
        <v>11.864406779661017</v>
      </c>
      <c r="E133" s="421">
        <f t="shared" si="28"/>
        <v>6.7796610169491522</v>
      </c>
      <c r="F133" s="419">
        <f t="shared" si="28"/>
        <v>3.1746031746031744</v>
      </c>
      <c r="G133" s="420">
        <f t="shared" si="28"/>
        <v>16.666666666666664</v>
      </c>
      <c r="H133" s="421">
        <f t="shared" si="28"/>
        <v>3.9682539682539679</v>
      </c>
      <c r="I133" s="419">
        <f t="shared" si="28"/>
        <v>4.716981132075472</v>
      </c>
      <c r="J133" s="420">
        <f t="shared" si="28"/>
        <v>19.811320754716981</v>
      </c>
      <c r="K133" s="421">
        <f t="shared" si="28"/>
        <v>0.94339622641509435</v>
      </c>
    </row>
    <row r="134" spans="1:11" ht="15" customHeight="1" x14ac:dyDescent="0.15">
      <c r="B134" s="412" t="s">
        <v>1110</v>
      </c>
      <c r="C134" s="422">
        <f>SUM(C128:C133)</f>
        <v>100</v>
      </c>
      <c r="D134" s="423">
        <f t="shared" ref="D134:K134" si="29">SUM(D128:D133)</f>
        <v>99.999999999999972</v>
      </c>
      <c r="E134" s="424">
        <f t="shared" si="29"/>
        <v>100</v>
      </c>
      <c r="F134" s="422">
        <f t="shared" si="29"/>
        <v>100.00000000000001</v>
      </c>
      <c r="G134" s="423">
        <f t="shared" si="29"/>
        <v>100</v>
      </c>
      <c r="H134" s="424">
        <f t="shared" si="29"/>
        <v>99.999999999999986</v>
      </c>
      <c r="I134" s="422">
        <f t="shared" si="29"/>
        <v>100</v>
      </c>
      <c r="J134" s="423">
        <f t="shared" si="29"/>
        <v>100</v>
      </c>
      <c r="K134" s="424">
        <f t="shared" si="29"/>
        <v>99.999999999999986</v>
      </c>
    </row>
    <row r="135" spans="1:11" ht="15" customHeight="1" x14ac:dyDescent="0.15">
      <c r="B135" s="412" t="s">
        <v>1111</v>
      </c>
      <c r="C135" s="425">
        <v>3.794650194991366</v>
      </c>
      <c r="D135" s="426">
        <v>4.4330146216304458</v>
      </c>
      <c r="E135" s="427">
        <v>5.3163792824947604</v>
      </c>
      <c r="F135" s="425">
        <v>8.3048764807312878</v>
      </c>
      <c r="G135" s="426">
        <v>10.555120448389232</v>
      </c>
      <c r="H135" s="427">
        <v>9.5057249318329422</v>
      </c>
      <c r="I135" s="425">
        <v>7.0100988619643774</v>
      </c>
      <c r="J135" s="426">
        <v>9.563215548816828</v>
      </c>
      <c r="K135" s="427">
        <v>7.7717776351953258</v>
      </c>
    </row>
    <row r="137" spans="1:11" ht="15" customHeight="1" x14ac:dyDescent="0.15">
      <c r="A137" s="392" t="s">
        <v>1149</v>
      </c>
    </row>
    <row r="138" spans="1:11" ht="15" customHeight="1" x14ac:dyDescent="0.15">
      <c r="B138" s="435"/>
      <c r="C138" s="435"/>
      <c r="D138" s="436" t="s">
        <v>1107</v>
      </c>
      <c r="E138" s="437"/>
      <c r="F138" s="435"/>
      <c r="G138" s="436" t="s">
        <v>1108</v>
      </c>
      <c r="H138" s="437"/>
      <c r="I138" s="435"/>
      <c r="J138" s="436" t="s">
        <v>1109</v>
      </c>
      <c r="K138" s="437"/>
    </row>
    <row r="139" spans="1:11" ht="15" customHeight="1" x14ac:dyDescent="0.15">
      <c r="B139" s="438" t="s">
        <v>512</v>
      </c>
      <c r="C139" s="439">
        <v>177</v>
      </c>
      <c r="D139" s="440">
        <v>844</v>
      </c>
      <c r="E139" s="441">
        <v>29.14691943127962</v>
      </c>
      <c r="F139" s="439">
        <v>174</v>
      </c>
      <c r="G139" s="440">
        <v>798</v>
      </c>
      <c r="H139" s="441">
        <v>29.949874686716793</v>
      </c>
      <c r="I139" s="439">
        <v>170</v>
      </c>
      <c r="J139" s="440">
        <v>708</v>
      </c>
      <c r="K139" s="441">
        <v>38.418079096045197</v>
      </c>
    </row>
    <row r="140" spans="1:11" ht="15" customHeight="1" x14ac:dyDescent="0.15">
      <c r="B140" s="442" t="s">
        <v>210</v>
      </c>
      <c r="C140" s="443">
        <v>92</v>
      </c>
      <c r="D140" s="444">
        <v>562</v>
      </c>
      <c r="E140" s="445">
        <v>34.163701067615662</v>
      </c>
      <c r="F140" s="443">
        <v>93</v>
      </c>
      <c r="G140" s="444">
        <v>537</v>
      </c>
      <c r="H140" s="445">
        <v>33.333333333333329</v>
      </c>
      <c r="I140" s="443">
        <v>94</v>
      </c>
      <c r="J140" s="444">
        <v>488</v>
      </c>
      <c r="K140" s="445">
        <v>39.754098360655739</v>
      </c>
    </row>
    <row r="141" spans="1:11" ht="15" customHeight="1" x14ac:dyDescent="0.15">
      <c r="B141" s="442" t="s">
        <v>211</v>
      </c>
      <c r="C141" s="443">
        <v>85</v>
      </c>
      <c r="D141" s="444">
        <v>282</v>
      </c>
      <c r="E141" s="445">
        <v>19.148936170212767</v>
      </c>
      <c r="F141" s="443">
        <v>81</v>
      </c>
      <c r="G141" s="444">
        <v>261</v>
      </c>
      <c r="H141" s="445">
        <v>22.988505747126435</v>
      </c>
      <c r="I141" s="443">
        <v>76</v>
      </c>
      <c r="J141" s="444">
        <v>220</v>
      </c>
      <c r="K141" s="445">
        <v>35.454545454545453</v>
      </c>
    </row>
    <row r="142" spans="1:11" ht="15" customHeight="1" x14ac:dyDescent="0.15">
      <c r="B142" s="442" t="s">
        <v>514</v>
      </c>
      <c r="C142" s="443">
        <v>83</v>
      </c>
      <c r="D142" s="444">
        <v>258</v>
      </c>
      <c r="E142" s="445">
        <v>18.217054263565892</v>
      </c>
      <c r="F142" s="443">
        <v>83</v>
      </c>
      <c r="G142" s="444">
        <v>282</v>
      </c>
      <c r="H142" s="445">
        <v>26.24113475177305</v>
      </c>
      <c r="I142" s="443">
        <v>73</v>
      </c>
      <c r="J142" s="444">
        <v>191</v>
      </c>
      <c r="K142" s="445">
        <v>16.230366492146597</v>
      </c>
    </row>
    <row r="143" spans="1:11" ht="15" customHeight="1" x14ac:dyDescent="0.15">
      <c r="B143" s="446" t="s">
        <v>213</v>
      </c>
      <c r="C143" s="447">
        <v>76</v>
      </c>
      <c r="D143" s="448">
        <v>220</v>
      </c>
      <c r="E143" s="449">
        <v>15.454545454545453</v>
      </c>
      <c r="F143" s="447">
        <v>74</v>
      </c>
      <c r="G143" s="448">
        <v>233</v>
      </c>
      <c r="H143" s="449">
        <v>23.175965665236049</v>
      </c>
      <c r="I143" s="447">
        <v>65</v>
      </c>
      <c r="J143" s="448">
        <v>160</v>
      </c>
      <c r="K143" s="449">
        <v>15</v>
      </c>
    </row>
  </sheetData>
  <phoneticPr fontId="1"/>
  <pageMargins left="0.70866141732283472" right="0.70866141732283472" top="0.59055118110236227" bottom="0.39370078740157483" header="0.31496062992125984" footer="0.31496062992125984"/>
  <pageSetup paperSize="9" orientation="portrait" verticalDpi="0" r:id="rId1"/>
  <rowBreaks count="2" manualBreakCount="2">
    <brk id="40" max="16383" man="1"/>
    <brk id="9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848"/>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8.44140625" style="1" customWidth="1"/>
    <col min="3" max="3" width="20" style="7" customWidth="1"/>
    <col min="4" max="8" width="8.5546875" style="7" customWidth="1"/>
    <col min="9" max="14" width="8.5546875" style="1" customWidth="1"/>
    <col min="15" max="15" width="9.6640625" style="1" customWidth="1"/>
    <col min="16" max="16" width="9.109375" style="1"/>
    <col min="17" max="17" width="9.109375" style="1" customWidth="1"/>
    <col min="18" max="16384" width="9.109375" style="1"/>
  </cols>
  <sheetData>
    <row r="1" spans="1:14" ht="15" customHeight="1" x14ac:dyDescent="0.15">
      <c r="A1" s="56" t="s">
        <v>216</v>
      </c>
      <c r="C1" s="1"/>
      <c r="D1" s="1"/>
      <c r="E1" s="1"/>
      <c r="F1" s="1"/>
      <c r="G1" s="1"/>
      <c r="H1" s="1"/>
    </row>
    <row r="2" spans="1:14" ht="15" customHeight="1" x14ac:dyDescent="0.15">
      <c r="A2" s="1" t="s">
        <v>217</v>
      </c>
      <c r="C2" s="1"/>
      <c r="E2" s="187"/>
      <c r="F2" s="1"/>
      <c r="G2" s="1"/>
      <c r="H2" s="187"/>
      <c r="K2" s="187"/>
      <c r="L2" s="187"/>
      <c r="M2" s="187"/>
      <c r="N2" s="187"/>
    </row>
    <row r="3" spans="1:14" ht="13.65" customHeight="1" x14ac:dyDescent="0.15">
      <c r="B3" s="64"/>
      <c r="C3" s="33"/>
      <c r="D3" s="33"/>
      <c r="E3" s="79"/>
      <c r="F3" s="86"/>
      <c r="G3" s="83" t="s">
        <v>214</v>
      </c>
      <c r="H3" s="86"/>
      <c r="I3" s="86"/>
      <c r="J3" s="106"/>
      <c r="K3" s="86"/>
      <c r="L3" s="83" t="s">
        <v>215</v>
      </c>
      <c r="M3" s="86"/>
      <c r="N3" s="84"/>
    </row>
    <row r="4" spans="1:14" ht="19.2" x14ac:dyDescent="0.15">
      <c r="B4" s="77"/>
      <c r="E4" s="96" t="s">
        <v>512</v>
      </c>
      <c r="F4" s="96" t="s">
        <v>210</v>
      </c>
      <c r="G4" s="96" t="s">
        <v>211</v>
      </c>
      <c r="H4" s="96" t="s">
        <v>514</v>
      </c>
      <c r="I4" s="102" t="s">
        <v>213</v>
      </c>
      <c r="J4" s="105" t="s">
        <v>512</v>
      </c>
      <c r="K4" s="96" t="s">
        <v>210</v>
      </c>
      <c r="L4" s="96" t="s">
        <v>211</v>
      </c>
      <c r="M4" s="96" t="s">
        <v>514</v>
      </c>
      <c r="N4" s="96" t="s">
        <v>213</v>
      </c>
    </row>
    <row r="5" spans="1:14" ht="12" customHeight="1" x14ac:dyDescent="0.15">
      <c r="B5" s="65"/>
      <c r="C5" s="36"/>
      <c r="D5" s="36"/>
      <c r="E5" s="37"/>
      <c r="F5" s="37"/>
      <c r="G5" s="37"/>
      <c r="H5" s="37"/>
      <c r="I5" s="66"/>
      <c r="J5" s="107">
        <f>E$13</f>
        <v>1983</v>
      </c>
      <c r="K5" s="2">
        <f t="shared" ref="K5:N5" si="0">F$13</f>
        <v>667</v>
      </c>
      <c r="L5" s="2">
        <f t="shared" si="0"/>
        <v>1316</v>
      </c>
      <c r="M5" s="2">
        <f t="shared" si="0"/>
        <v>1123</v>
      </c>
      <c r="N5" s="2">
        <f t="shared" si="0"/>
        <v>1051</v>
      </c>
    </row>
    <row r="6" spans="1:14" ht="15" customHeight="1" x14ac:dyDescent="0.15">
      <c r="B6" s="34" t="s">
        <v>218</v>
      </c>
      <c r="E6" s="17">
        <v>1354</v>
      </c>
      <c r="F6" s="17">
        <v>545</v>
      </c>
      <c r="G6" s="17">
        <v>809</v>
      </c>
      <c r="H6" s="17">
        <v>674</v>
      </c>
      <c r="I6" s="103">
        <v>626</v>
      </c>
      <c r="J6" s="108">
        <f>E6/J$5*100</f>
        <v>68.280383257690374</v>
      </c>
      <c r="K6" s="3">
        <f t="shared" ref="K6:K12" si="1">F6/K$5*100</f>
        <v>81.709145427286359</v>
      </c>
      <c r="L6" s="3">
        <f t="shared" ref="L6:L12" si="2">G6/L$5*100</f>
        <v>61.474164133738604</v>
      </c>
      <c r="M6" s="3">
        <f t="shared" ref="M6:M12" si="3">H6/M$5*100</f>
        <v>60.017809439002669</v>
      </c>
      <c r="N6" s="3">
        <f t="shared" ref="N6:N12" si="4">I6/N$5*100</f>
        <v>59.562321598477638</v>
      </c>
    </row>
    <row r="7" spans="1:14" ht="15" customHeight="1" x14ac:dyDescent="0.15">
      <c r="B7" s="34" t="s">
        <v>219</v>
      </c>
      <c r="E7" s="18">
        <v>293</v>
      </c>
      <c r="F7" s="18">
        <v>33</v>
      </c>
      <c r="G7" s="18">
        <v>260</v>
      </c>
      <c r="H7" s="18">
        <v>89</v>
      </c>
      <c r="I7" s="67">
        <v>87</v>
      </c>
      <c r="J7" s="109">
        <f t="shared" ref="J7:J12" si="5">E7/J$5*100</f>
        <v>14.775592536560767</v>
      </c>
      <c r="K7" s="24">
        <f t="shared" si="1"/>
        <v>4.9475262368815596</v>
      </c>
      <c r="L7" s="24">
        <f t="shared" si="2"/>
        <v>19.756838905775076</v>
      </c>
      <c r="M7" s="24">
        <f t="shared" si="3"/>
        <v>7.92520035618878</v>
      </c>
      <c r="N7" s="24">
        <f t="shared" si="4"/>
        <v>8.2778306374881065</v>
      </c>
    </row>
    <row r="8" spans="1:14" ht="15" customHeight="1" x14ac:dyDescent="0.15">
      <c r="B8" s="34" t="s">
        <v>220</v>
      </c>
      <c r="E8" s="18">
        <v>92</v>
      </c>
      <c r="F8" s="18">
        <v>32</v>
      </c>
      <c r="G8" s="18">
        <v>60</v>
      </c>
      <c r="H8" s="18">
        <v>107</v>
      </c>
      <c r="I8" s="67">
        <v>99</v>
      </c>
      <c r="J8" s="109">
        <f t="shared" si="5"/>
        <v>4.6394351991931417</v>
      </c>
      <c r="K8" s="24">
        <f t="shared" si="1"/>
        <v>4.7976011994003001</v>
      </c>
      <c r="L8" s="24">
        <f t="shared" si="2"/>
        <v>4.5592705167173255</v>
      </c>
      <c r="M8" s="24">
        <f t="shared" si="3"/>
        <v>9.5280498664292068</v>
      </c>
      <c r="N8" s="24">
        <f t="shared" si="4"/>
        <v>9.4196003805899142</v>
      </c>
    </row>
    <row r="9" spans="1:14" ht="15" customHeight="1" x14ac:dyDescent="0.15">
      <c r="B9" s="34" t="s">
        <v>221</v>
      </c>
      <c r="E9" s="18">
        <v>132</v>
      </c>
      <c r="F9" s="18">
        <v>39</v>
      </c>
      <c r="G9" s="18">
        <v>93</v>
      </c>
      <c r="H9" s="18">
        <v>178</v>
      </c>
      <c r="I9" s="67">
        <v>165</v>
      </c>
      <c r="J9" s="109">
        <f t="shared" si="5"/>
        <v>6.6565809379727687</v>
      </c>
      <c r="K9" s="24">
        <f t="shared" si="1"/>
        <v>5.8470764617691158</v>
      </c>
      <c r="L9" s="24">
        <f t="shared" si="2"/>
        <v>7.0668693009118542</v>
      </c>
      <c r="M9" s="24">
        <f t="shared" si="3"/>
        <v>15.85040071237756</v>
      </c>
      <c r="N9" s="24">
        <f t="shared" si="4"/>
        <v>15.699333967649856</v>
      </c>
    </row>
    <row r="10" spans="1:14" ht="15" customHeight="1" x14ac:dyDescent="0.15">
      <c r="B10" s="34" t="s">
        <v>222</v>
      </c>
      <c r="E10" s="18">
        <v>16</v>
      </c>
      <c r="F10" s="18">
        <v>6</v>
      </c>
      <c r="G10" s="18">
        <v>10</v>
      </c>
      <c r="H10" s="18">
        <v>9</v>
      </c>
      <c r="I10" s="67">
        <v>9</v>
      </c>
      <c r="J10" s="109">
        <f t="shared" si="5"/>
        <v>0.80685829551185084</v>
      </c>
      <c r="K10" s="24">
        <f t="shared" si="1"/>
        <v>0.8995502248875562</v>
      </c>
      <c r="L10" s="24">
        <f t="shared" si="2"/>
        <v>0.75987841945288759</v>
      </c>
      <c r="M10" s="24">
        <f t="shared" si="3"/>
        <v>0.80142475512021361</v>
      </c>
      <c r="N10" s="24">
        <f t="shared" si="4"/>
        <v>0.85632730732635576</v>
      </c>
    </row>
    <row r="11" spans="1:14" ht="15" customHeight="1" x14ac:dyDescent="0.15">
      <c r="B11" s="34" t="s">
        <v>223</v>
      </c>
      <c r="E11" s="18">
        <v>42</v>
      </c>
      <c r="F11" s="18">
        <v>2</v>
      </c>
      <c r="G11" s="18">
        <v>40</v>
      </c>
      <c r="H11" s="18">
        <v>42</v>
      </c>
      <c r="I11" s="67">
        <v>41</v>
      </c>
      <c r="J11" s="109">
        <f t="shared" si="5"/>
        <v>2.118003025718608</v>
      </c>
      <c r="K11" s="24">
        <f t="shared" si="1"/>
        <v>0.29985007496251875</v>
      </c>
      <c r="L11" s="24">
        <f t="shared" si="2"/>
        <v>3.0395136778115504</v>
      </c>
      <c r="M11" s="24">
        <f t="shared" si="3"/>
        <v>3.7399821905609976</v>
      </c>
      <c r="N11" s="24">
        <f t="shared" si="4"/>
        <v>3.9010466222645097</v>
      </c>
    </row>
    <row r="12" spans="1:14" ht="15" customHeight="1" x14ac:dyDescent="0.15">
      <c r="B12" s="34" t="s">
        <v>52</v>
      </c>
      <c r="E12" s="18">
        <v>54</v>
      </c>
      <c r="F12" s="18">
        <v>10</v>
      </c>
      <c r="G12" s="18">
        <v>44</v>
      </c>
      <c r="H12" s="18">
        <v>24</v>
      </c>
      <c r="I12" s="67">
        <v>24</v>
      </c>
      <c r="J12" s="109">
        <f t="shared" si="5"/>
        <v>2.7231467473524962</v>
      </c>
      <c r="K12" s="24">
        <f t="shared" si="1"/>
        <v>1.4992503748125936</v>
      </c>
      <c r="L12" s="24">
        <f t="shared" si="2"/>
        <v>3.3434650455927049</v>
      </c>
      <c r="M12" s="24">
        <f t="shared" si="3"/>
        <v>2.1371326803205699</v>
      </c>
      <c r="N12" s="24">
        <f t="shared" si="4"/>
        <v>2.2835394862036158</v>
      </c>
    </row>
    <row r="13" spans="1:14" ht="15" customHeight="1" x14ac:dyDescent="0.15">
      <c r="B13" s="38" t="s">
        <v>1</v>
      </c>
      <c r="C13" s="28"/>
      <c r="D13" s="28"/>
      <c r="E13" s="39">
        <f t="shared" ref="E13:N13" si="6">SUM(E6:E12)</f>
        <v>1983</v>
      </c>
      <c r="F13" s="39">
        <f t="shared" si="6"/>
        <v>667</v>
      </c>
      <c r="G13" s="39">
        <f t="shared" si="6"/>
        <v>1316</v>
      </c>
      <c r="H13" s="39">
        <f t="shared" si="6"/>
        <v>1123</v>
      </c>
      <c r="I13" s="68">
        <f t="shared" si="6"/>
        <v>1051</v>
      </c>
      <c r="J13" s="110">
        <f t="shared" si="6"/>
        <v>100</v>
      </c>
      <c r="K13" s="6">
        <f t="shared" si="6"/>
        <v>100.00000000000001</v>
      </c>
      <c r="L13" s="6">
        <f t="shared" si="6"/>
        <v>100.00000000000001</v>
      </c>
      <c r="M13" s="6">
        <f t="shared" si="6"/>
        <v>99.999999999999986</v>
      </c>
      <c r="N13" s="6">
        <f t="shared" si="6"/>
        <v>100.00000000000001</v>
      </c>
    </row>
    <row r="14" spans="1:14" ht="13.65" customHeight="1" x14ac:dyDescent="0.15">
      <c r="B14" s="22"/>
      <c r="C14" s="1"/>
      <c r="E14" s="1"/>
      <c r="F14" s="1"/>
      <c r="G14" s="1"/>
      <c r="H14" s="1"/>
    </row>
    <row r="15" spans="1:14" ht="15" customHeight="1" x14ac:dyDescent="0.15">
      <c r="A15" s="1" t="s">
        <v>224</v>
      </c>
      <c r="B15" s="22"/>
      <c r="C15" s="1"/>
      <c r="E15" s="1"/>
      <c r="F15" s="1"/>
      <c r="G15" s="1"/>
      <c r="H15" s="1"/>
    </row>
    <row r="16" spans="1:14" ht="13.65" customHeight="1" x14ac:dyDescent="0.15">
      <c r="B16" s="32"/>
      <c r="C16" s="33"/>
      <c r="D16" s="33"/>
      <c r="E16" s="79"/>
      <c r="F16" s="86"/>
      <c r="G16" s="83" t="s">
        <v>214</v>
      </c>
      <c r="H16" s="86"/>
      <c r="I16" s="86"/>
      <c r="J16" s="106"/>
      <c r="K16" s="86"/>
      <c r="L16" s="83" t="s">
        <v>215</v>
      </c>
      <c r="M16" s="86"/>
      <c r="N16" s="84"/>
    </row>
    <row r="17" spans="1:14" ht="22.65" customHeight="1" x14ac:dyDescent="0.15">
      <c r="B17" s="34"/>
      <c r="E17" s="96" t="s">
        <v>512</v>
      </c>
      <c r="F17" s="96" t="s">
        <v>210</v>
      </c>
      <c r="G17" s="96" t="s">
        <v>211</v>
      </c>
      <c r="H17" s="96" t="s">
        <v>514</v>
      </c>
      <c r="I17" s="102" t="s">
        <v>213</v>
      </c>
      <c r="J17" s="105" t="s">
        <v>512</v>
      </c>
      <c r="K17" s="96" t="s">
        <v>210</v>
      </c>
      <c r="L17" s="96" t="s">
        <v>211</v>
      </c>
      <c r="M17" s="96" t="s">
        <v>514</v>
      </c>
      <c r="N17" s="96" t="s">
        <v>213</v>
      </c>
    </row>
    <row r="18" spans="1:14" ht="12" customHeight="1" x14ac:dyDescent="0.15">
      <c r="B18" s="35"/>
      <c r="C18" s="36"/>
      <c r="D18" s="36"/>
      <c r="E18" s="37"/>
      <c r="F18" s="37"/>
      <c r="G18" s="37"/>
      <c r="H18" s="37"/>
      <c r="I18" s="66"/>
      <c r="J18" s="107">
        <f>E$13</f>
        <v>1983</v>
      </c>
      <c r="K18" s="2">
        <f t="shared" ref="K18" si="7">F$13</f>
        <v>667</v>
      </c>
      <c r="L18" s="2">
        <f t="shared" ref="L18" si="8">G$13</f>
        <v>1316</v>
      </c>
      <c r="M18" s="2">
        <f t="shared" ref="M18" si="9">H$13</f>
        <v>1123</v>
      </c>
      <c r="N18" s="2">
        <f t="shared" ref="N18" si="10">I$13</f>
        <v>1051</v>
      </c>
    </row>
    <row r="19" spans="1:14" ht="15" customHeight="1" x14ac:dyDescent="0.15">
      <c r="B19" s="34" t="s">
        <v>225</v>
      </c>
      <c r="E19" s="17">
        <v>1245</v>
      </c>
      <c r="F19" s="17">
        <v>389</v>
      </c>
      <c r="G19" s="17">
        <v>856</v>
      </c>
      <c r="H19" s="17">
        <v>605</v>
      </c>
      <c r="I19" s="103">
        <v>569</v>
      </c>
      <c r="J19" s="108">
        <f t="shared" ref="J19:J24" si="11">E19/J$5*100</f>
        <v>62.783661119515891</v>
      </c>
      <c r="K19" s="3">
        <f t="shared" ref="K19:K24" si="12">F19/K$5*100</f>
        <v>58.320839580209892</v>
      </c>
      <c r="L19" s="3">
        <f t="shared" ref="L19:L24" si="13">G19/L$5*100</f>
        <v>65.045592705167181</v>
      </c>
      <c r="M19" s="3">
        <f t="shared" ref="M19:M24" si="14">H19/M$5*100</f>
        <v>53.873552983081026</v>
      </c>
      <c r="N19" s="3">
        <f t="shared" ref="N19:N24" si="15">I19/N$5*100</f>
        <v>54.138915318744054</v>
      </c>
    </row>
    <row r="20" spans="1:14" ht="15" customHeight="1" x14ac:dyDescent="0.15">
      <c r="B20" s="34" t="s">
        <v>226</v>
      </c>
      <c r="E20" s="18">
        <v>224</v>
      </c>
      <c r="F20" s="18">
        <v>127</v>
      </c>
      <c r="G20" s="18">
        <v>97</v>
      </c>
      <c r="H20" s="18">
        <v>93</v>
      </c>
      <c r="I20" s="67">
        <v>83</v>
      </c>
      <c r="J20" s="109">
        <f t="shared" si="11"/>
        <v>11.29601613716591</v>
      </c>
      <c r="K20" s="4">
        <f t="shared" si="12"/>
        <v>19.04047976011994</v>
      </c>
      <c r="L20" s="4">
        <f t="shared" si="13"/>
        <v>7.3708206686930096</v>
      </c>
      <c r="M20" s="4">
        <f t="shared" si="14"/>
        <v>8.2813891362422076</v>
      </c>
      <c r="N20" s="4">
        <f t="shared" si="15"/>
        <v>7.897240723120837</v>
      </c>
    </row>
    <row r="21" spans="1:14" ht="15" customHeight="1" x14ac:dyDescent="0.15">
      <c r="B21" s="34" t="s">
        <v>227</v>
      </c>
      <c r="E21" s="18">
        <v>203</v>
      </c>
      <c r="F21" s="18">
        <v>59</v>
      </c>
      <c r="G21" s="18">
        <v>144</v>
      </c>
      <c r="H21" s="18">
        <v>218</v>
      </c>
      <c r="I21" s="67">
        <v>202</v>
      </c>
      <c r="J21" s="109">
        <f t="shared" si="11"/>
        <v>10.237014624306607</v>
      </c>
      <c r="K21" s="4">
        <f t="shared" si="12"/>
        <v>8.8455772113943016</v>
      </c>
      <c r="L21" s="4">
        <f t="shared" si="13"/>
        <v>10.94224924012158</v>
      </c>
      <c r="M21" s="4">
        <f t="shared" si="14"/>
        <v>19.412288512911843</v>
      </c>
      <c r="N21" s="4">
        <f t="shared" si="15"/>
        <v>19.219790675547099</v>
      </c>
    </row>
    <row r="22" spans="1:14" ht="15" customHeight="1" x14ac:dyDescent="0.15">
      <c r="B22" s="34" t="s">
        <v>228</v>
      </c>
      <c r="E22" s="18">
        <v>112</v>
      </c>
      <c r="F22" s="18">
        <v>29</v>
      </c>
      <c r="G22" s="18">
        <v>83</v>
      </c>
      <c r="H22" s="18">
        <v>69</v>
      </c>
      <c r="I22" s="67">
        <v>65</v>
      </c>
      <c r="J22" s="109">
        <f t="shared" si="11"/>
        <v>5.6480080685829552</v>
      </c>
      <c r="K22" s="4">
        <f t="shared" si="12"/>
        <v>4.3478260869565215</v>
      </c>
      <c r="L22" s="4">
        <f t="shared" si="13"/>
        <v>6.306990881458967</v>
      </c>
      <c r="M22" s="4">
        <f t="shared" si="14"/>
        <v>6.1442564559216386</v>
      </c>
      <c r="N22" s="4">
        <f t="shared" si="15"/>
        <v>6.1845861084681255</v>
      </c>
    </row>
    <row r="23" spans="1:14" ht="15" customHeight="1" x14ac:dyDescent="0.15">
      <c r="B23" s="34" t="s">
        <v>52</v>
      </c>
      <c r="E23" s="18">
        <v>158</v>
      </c>
      <c r="F23" s="18">
        <v>55</v>
      </c>
      <c r="G23" s="18">
        <v>103</v>
      </c>
      <c r="H23" s="18">
        <v>123</v>
      </c>
      <c r="I23" s="67">
        <v>118</v>
      </c>
      <c r="J23" s="109">
        <f t="shared" si="11"/>
        <v>7.9677256681795257</v>
      </c>
      <c r="K23" s="4">
        <f t="shared" si="12"/>
        <v>8.2458770614692654</v>
      </c>
      <c r="L23" s="4">
        <f t="shared" si="13"/>
        <v>7.8267477203647422</v>
      </c>
      <c r="M23" s="4">
        <f t="shared" si="14"/>
        <v>10.952804986642921</v>
      </c>
      <c r="N23" s="4">
        <f t="shared" si="15"/>
        <v>11.227402473834443</v>
      </c>
    </row>
    <row r="24" spans="1:14" ht="15" customHeight="1" x14ac:dyDescent="0.15">
      <c r="B24" s="35" t="s">
        <v>0</v>
      </c>
      <c r="C24" s="36"/>
      <c r="D24" s="36"/>
      <c r="E24" s="19">
        <v>41</v>
      </c>
      <c r="F24" s="19">
        <v>8</v>
      </c>
      <c r="G24" s="19">
        <v>33</v>
      </c>
      <c r="H24" s="19">
        <v>15</v>
      </c>
      <c r="I24" s="72">
        <v>14</v>
      </c>
      <c r="J24" s="113">
        <f t="shared" si="11"/>
        <v>2.0675743822491177</v>
      </c>
      <c r="K24" s="26">
        <f t="shared" si="12"/>
        <v>1.199400299850075</v>
      </c>
      <c r="L24" s="26">
        <f t="shared" si="13"/>
        <v>2.5075987841945291</v>
      </c>
      <c r="M24" s="26">
        <f t="shared" si="14"/>
        <v>1.3357079252003561</v>
      </c>
      <c r="N24" s="26">
        <f t="shared" si="15"/>
        <v>1.3320647002854424</v>
      </c>
    </row>
    <row r="25" spans="1:14" ht="15" customHeight="1" x14ac:dyDescent="0.15">
      <c r="B25" s="38" t="s">
        <v>1</v>
      </c>
      <c r="C25" s="28"/>
      <c r="D25" s="28"/>
      <c r="E25" s="39">
        <f>SUM(E19:E24)</f>
        <v>1983</v>
      </c>
      <c r="F25" s="39">
        <f t="shared" ref="F25:N25" si="16">SUM(F19:F24)</f>
        <v>667</v>
      </c>
      <c r="G25" s="39">
        <f t="shared" si="16"/>
        <v>1316</v>
      </c>
      <c r="H25" s="39">
        <f t="shared" si="16"/>
        <v>1123</v>
      </c>
      <c r="I25" s="68">
        <f t="shared" si="16"/>
        <v>1051</v>
      </c>
      <c r="J25" s="110">
        <f t="shared" si="16"/>
        <v>100.00000000000001</v>
      </c>
      <c r="K25" s="6">
        <f t="shared" si="16"/>
        <v>99.999999999999986</v>
      </c>
      <c r="L25" s="6">
        <f t="shared" si="16"/>
        <v>100.00000000000001</v>
      </c>
      <c r="M25" s="6">
        <f t="shared" si="16"/>
        <v>99.999999999999986</v>
      </c>
      <c r="N25" s="6">
        <f t="shared" si="16"/>
        <v>100</v>
      </c>
    </row>
    <row r="26" spans="1:14" ht="13.65" customHeight="1" x14ac:dyDescent="0.15">
      <c r="B26" s="22"/>
      <c r="C26" s="1"/>
      <c r="E26" s="1"/>
      <c r="F26" s="1"/>
      <c r="G26" s="1"/>
      <c r="H26" s="1"/>
    </row>
    <row r="27" spans="1:14" ht="15" customHeight="1" x14ac:dyDescent="0.15">
      <c r="A27" s="1" t="s">
        <v>229</v>
      </c>
      <c r="B27" s="22"/>
      <c r="C27" s="1"/>
      <c r="E27" s="1"/>
      <c r="F27" s="1"/>
      <c r="G27" s="1"/>
      <c r="H27" s="1"/>
    </row>
    <row r="28" spans="1:14" ht="13.65" customHeight="1" x14ac:dyDescent="0.15">
      <c r="B28" s="32"/>
      <c r="C28" s="33"/>
      <c r="D28" s="33"/>
      <c r="E28" s="79"/>
      <c r="F28" s="86"/>
      <c r="G28" s="83" t="s">
        <v>214</v>
      </c>
      <c r="H28" s="86"/>
      <c r="I28" s="86"/>
      <c r="J28" s="106"/>
      <c r="K28" s="86"/>
      <c r="L28" s="83" t="s">
        <v>215</v>
      </c>
      <c r="M28" s="86"/>
      <c r="N28" s="84"/>
    </row>
    <row r="29" spans="1:14" ht="22.65" customHeight="1" x14ac:dyDescent="0.15">
      <c r="B29" s="34"/>
      <c r="E29" s="96" t="s">
        <v>512</v>
      </c>
      <c r="F29" s="96" t="s">
        <v>210</v>
      </c>
      <c r="G29" s="96" t="s">
        <v>211</v>
      </c>
      <c r="H29" s="96" t="s">
        <v>514</v>
      </c>
      <c r="I29" s="102" t="s">
        <v>213</v>
      </c>
      <c r="J29" s="105" t="s">
        <v>512</v>
      </c>
      <c r="K29" s="96" t="s">
        <v>210</v>
      </c>
      <c r="L29" s="96" t="s">
        <v>211</v>
      </c>
      <c r="M29" s="96" t="s">
        <v>514</v>
      </c>
      <c r="N29" s="96" t="s">
        <v>213</v>
      </c>
    </row>
    <row r="30" spans="1:14" ht="12" customHeight="1" x14ac:dyDescent="0.15">
      <c r="B30" s="35"/>
      <c r="C30" s="36"/>
      <c r="D30" s="36"/>
      <c r="E30" s="37"/>
      <c r="F30" s="37"/>
      <c r="G30" s="37"/>
      <c r="H30" s="37"/>
      <c r="I30" s="66"/>
      <c r="J30" s="107">
        <f>E$13</f>
        <v>1983</v>
      </c>
      <c r="K30" s="2">
        <f t="shared" ref="K30" si="17">F$13</f>
        <v>667</v>
      </c>
      <c r="L30" s="2">
        <f t="shared" ref="L30" si="18">G$13</f>
        <v>1316</v>
      </c>
      <c r="M30" s="2">
        <f t="shared" ref="M30" si="19">H$13</f>
        <v>1123</v>
      </c>
      <c r="N30" s="2">
        <f t="shared" ref="N30" si="20">I$13</f>
        <v>1051</v>
      </c>
    </row>
    <row r="31" spans="1:14" ht="15" customHeight="1" x14ac:dyDescent="0.15">
      <c r="B31" s="34" t="s">
        <v>54</v>
      </c>
      <c r="E31" s="17">
        <v>673</v>
      </c>
      <c r="F31" s="17">
        <v>111</v>
      </c>
      <c r="G31" s="17">
        <v>562</v>
      </c>
      <c r="H31" s="17">
        <v>472</v>
      </c>
      <c r="I31" s="103">
        <v>450</v>
      </c>
      <c r="J31" s="108">
        <f t="shared" ref="J31:J36" si="21">E31/J$5*100</f>
        <v>33.938477054967223</v>
      </c>
      <c r="K31" s="3">
        <f t="shared" ref="K31:K36" si="22">F31/K$5*100</f>
        <v>16.641679160419791</v>
      </c>
      <c r="L31" s="3">
        <f t="shared" ref="L31:L36" si="23">G31/L$5*100</f>
        <v>42.705167173252278</v>
      </c>
      <c r="M31" s="3">
        <f t="shared" ref="M31:M36" si="24">H31/M$5*100</f>
        <v>42.030276046304543</v>
      </c>
      <c r="N31" s="3">
        <f t="shared" ref="N31:N36" si="25">I31/N$5*100</f>
        <v>42.816365366317797</v>
      </c>
    </row>
    <row r="32" spans="1:14" ht="15" customHeight="1" x14ac:dyDescent="0.15">
      <c r="B32" s="34" t="s">
        <v>55</v>
      </c>
      <c r="E32" s="18">
        <v>339</v>
      </c>
      <c r="F32" s="18">
        <v>65</v>
      </c>
      <c r="G32" s="18">
        <v>274</v>
      </c>
      <c r="H32" s="18">
        <v>169</v>
      </c>
      <c r="I32" s="67">
        <v>158</v>
      </c>
      <c r="J32" s="109">
        <f t="shared" si="21"/>
        <v>17.095310136157337</v>
      </c>
      <c r="K32" s="4">
        <f t="shared" si="22"/>
        <v>9.7451274362818587</v>
      </c>
      <c r="L32" s="4">
        <f t="shared" si="23"/>
        <v>20.820668693009118</v>
      </c>
      <c r="M32" s="4">
        <f t="shared" si="24"/>
        <v>15.048975957257346</v>
      </c>
      <c r="N32" s="4">
        <f t="shared" si="25"/>
        <v>15.033301617507137</v>
      </c>
    </row>
    <row r="33" spans="1:14" ht="15" customHeight="1" x14ac:dyDescent="0.15">
      <c r="B33" s="34" t="s">
        <v>230</v>
      </c>
      <c r="E33" s="18">
        <v>373</v>
      </c>
      <c r="F33" s="18">
        <v>91</v>
      </c>
      <c r="G33" s="18">
        <v>282</v>
      </c>
      <c r="H33" s="18">
        <v>195</v>
      </c>
      <c r="I33" s="67">
        <v>185</v>
      </c>
      <c r="J33" s="109">
        <f t="shared" si="21"/>
        <v>18.809884014120019</v>
      </c>
      <c r="K33" s="4">
        <f t="shared" si="22"/>
        <v>13.643178410794601</v>
      </c>
      <c r="L33" s="4">
        <f t="shared" si="23"/>
        <v>21.428571428571427</v>
      </c>
      <c r="M33" s="4">
        <f t="shared" si="24"/>
        <v>17.364203027604631</v>
      </c>
      <c r="N33" s="4">
        <f t="shared" si="25"/>
        <v>17.602283539486205</v>
      </c>
    </row>
    <row r="34" spans="1:14" ht="15" customHeight="1" x14ac:dyDescent="0.15">
      <c r="B34" s="34" t="s">
        <v>231</v>
      </c>
      <c r="E34" s="18">
        <v>182</v>
      </c>
      <c r="F34" s="18">
        <v>81</v>
      </c>
      <c r="G34" s="18">
        <v>101</v>
      </c>
      <c r="H34" s="18">
        <v>97</v>
      </c>
      <c r="I34" s="67">
        <v>88</v>
      </c>
      <c r="J34" s="109">
        <f t="shared" si="21"/>
        <v>9.1780131114473011</v>
      </c>
      <c r="K34" s="4">
        <f t="shared" si="22"/>
        <v>12.143928035982009</v>
      </c>
      <c r="L34" s="4">
        <f t="shared" si="23"/>
        <v>7.6747720364741649</v>
      </c>
      <c r="M34" s="4">
        <f t="shared" si="24"/>
        <v>8.637577916295637</v>
      </c>
      <c r="N34" s="4">
        <f t="shared" si="25"/>
        <v>8.3729781160799241</v>
      </c>
    </row>
    <row r="35" spans="1:14" ht="15" customHeight="1" x14ac:dyDescent="0.15">
      <c r="B35" s="34" t="s">
        <v>232</v>
      </c>
      <c r="E35" s="18">
        <v>379</v>
      </c>
      <c r="F35" s="18">
        <v>312</v>
      </c>
      <c r="G35" s="18">
        <v>67</v>
      </c>
      <c r="H35" s="18">
        <v>167</v>
      </c>
      <c r="I35" s="67">
        <v>147</v>
      </c>
      <c r="J35" s="109">
        <f t="shared" si="21"/>
        <v>19.112455874936966</v>
      </c>
      <c r="K35" s="4">
        <f t="shared" si="22"/>
        <v>46.776611694152926</v>
      </c>
      <c r="L35" s="4">
        <f t="shared" si="23"/>
        <v>5.0911854103343464</v>
      </c>
      <c r="M35" s="4">
        <f t="shared" si="24"/>
        <v>14.870881567230631</v>
      </c>
      <c r="N35" s="4">
        <f t="shared" si="25"/>
        <v>13.986679352997145</v>
      </c>
    </row>
    <row r="36" spans="1:14" ht="15" customHeight="1" x14ac:dyDescent="0.15">
      <c r="B36" s="35" t="s">
        <v>0</v>
      </c>
      <c r="C36" s="36"/>
      <c r="D36" s="36"/>
      <c r="E36" s="19">
        <v>37</v>
      </c>
      <c r="F36" s="19">
        <v>7</v>
      </c>
      <c r="G36" s="19">
        <v>30</v>
      </c>
      <c r="H36" s="19">
        <v>23</v>
      </c>
      <c r="I36" s="72">
        <v>23</v>
      </c>
      <c r="J36" s="113">
        <f t="shared" si="21"/>
        <v>1.8658598083711546</v>
      </c>
      <c r="K36" s="26">
        <f t="shared" si="22"/>
        <v>1.0494752623688157</v>
      </c>
      <c r="L36" s="26">
        <f t="shared" si="23"/>
        <v>2.2796352583586628</v>
      </c>
      <c r="M36" s="26">
        <f t="shared" si="24"/>
        <v>2.0480854853072126</v>
      </c>
      <c r="N36" s="26">
        <f t="shared" si="25"/>
        <v>2.1883920076117986</v>
      </c>
    </row>
    <row r="37" spans="1:14" ht="15" customHeight="1" x14ac:dyDescent="0.15">
      <c r="B37" s="38" t="s">
        <v>1</v>
      </c>
      <c r="C37" s="28"/>
      <c r="D37" s="28"/>
      <c r="E37" s="39">
        <f>SUM(E31:E36)</f>
        <v>1983</v>
      </c>
      <c r="F37" s="39">
        <f t="shared" ref="F37" si="26">SUM(F31:F36)</f>
        <v>667</v>
      </c>
      <c r="G37" s="39">
        <f t="shared" ref="G37" si="27">SUM(G31:G36)</f>
        <v>1316</v>
      </c>
      <c r="H37" s="39">
        <f t="shared" ref="H37" si="28">SUM(H31:H36)</f>
        <v>1123</v>
      </c>
      <c r="I37" s="68">
        <f t="shared" ref="I37" si="29">SUM(I31:I36)</f>
        <v>1051</v>
      </c>
      <c r="J37" s="110">
        <f t="shared" ref="J37" si="30">SUM(J31:J36)</f>
        <v>100</v>
      </c>
      <c r="K37" s="6">
        <f t="shared" ref="K37" si="31">SUM(K31:K36)</f>
        <v>100</v>
      </c>
      <c r="L37" s="6">
        <f t="shared" ref="L37" si="32">SUM(L31:L36)</f>
        <v>100</v>
      </c>
      <c r="M37" s="6">
        <f t="shared" ref="M37" si="33">SUM(M31:M36)</f>
        <v>100</v>
      </c>
      <c r="N37" s="6">
        <f t="shared" ref="N37" si="34">SUM(N31:N36)</f>
        <v>100</v>
      </c>
    </row>
    <row r="38" spans="1:14" ht="13.65" customHeight="1" x14ac:dyDescent="0.15">
      <c r="B38" s="22"/>
      <c r="C38" s="1"/>
      <c r="E38" s="1"/>
      <c r="F38" s="1"/>
      <c r="G38" s="1"/>
      <c r="H38" s="1"/>
    </row>
    <row r="39" spans="1:14" ht="15" customHeight="1" x14ac:dyDescent="0.15">
      <c r="A39" s="56" t="s">
        <v>233</v>
      </c>
      <c r="C39" s="1"/>
      <c r="E39" s="1"/>
      <c r="F39" s="1"/>
      <c r="G39" s="1"/>
      <c r="H39" s="1"/>
    </row>
    <row r="40" spans="1:14" ht="15" customHeight="1" x14ac:dyDescent="0.15">
      <c r="A40" s="1" t="s">
        <v>234</v>
      </c>
      <c r="B40" s="22"/>
      <c r="C40" s="1"/>
      <c r="E40" s="1"/>
      <c r="F40" s="1"/>
      <c r="G40" s="1"/>
      <c r="H40" s="1"/>
    </row>
    <row r="41" spans="1:14" ht="12" customHeight="1" x14ac:dyDescent="0.15">
      <c r="B41" s="32"/>
      <c r="C41" s="33"/>
      <c r="D41" s="33"/>
      <c r="E41" s="79"/>
      <c r="F41" s="86"/>
      <c r="G41" s="83" t="s">
        <v>214</v>
      </c>
      <c r="H41" s="86"/>
      <c r="I41" s="86"/>
      <c r="J41" s="106"/>
      <c r="K41" s="86"/>
      <c r="L41" s="83" t="s">
        <v>215</v>
      </c>
      <c r="M41" s="86"/>
      <c r="N41" s="84"/>
    </row>
    <row r="42" spans="1:14" ht="22.65" customHeight="1" x14ac:dyDescent="0.15">
      <c r="B42" s="34"/>
      <c r="E42" s="96" t="s">
        <v>512</v>
      </c>
      <c r="F42" s="96" t="s">
        <v>210</v>
      </c>
      <c r="G42" s="96" t="s">
        <v>211</v>
      </c>
      <c r="H42" s="96" t="s">
        <v>514</v>
      </c>
      <c r="I42" s="102" t="s">
        <v>213</v>
      </c>
      <c r="J42" s="105" t="s">
        <v>512</v>
      </c>
      <c r="K42" s="96" t="s">
        <v>210</v>
      </c>
      <c r="L42" s="96" t="s">
        <v>211</v>
      </c>
      <c r="M42" s="96" t="s">
        <v>514</v>
      </c>
      <c r="N42" s="96" t="s">
        <v>213</v>
      </c>
    </row>
    <row r="43" spans="1:14" ht="12" customHeight="1" x14ac:dyDescent="0.15">
      <c r="B43" s="35"/>
      <c r="C43" s="36"/>
      <c r="D43" s="36"/>
      <c r="E43" s="37"/>
      <c r="F43" s="37"/>
      <c r="G43" s="37"/>
      <c r="H43" s="37"/>
      <c r="I43" s="66"/>
      <c r="J43" s="107">
        <f>E$13</f>
        <v>1983</v>
      </c>
      <c r="K43" s="2">
        <f t="shared" ref="K43" si="35">F$13</f>
        <v>667</v>
      </c>
      <c r="L43" s="2">
        <f t="shared" ref="L43" si="36">G$13</f>
        <v>1316</v>
      </c>
      <c r="M43" s="2">
        <f t="shared" ref="M43" si="37">H$13</f>
        <v>1123</v>
      </c>
      <c r="N43" s="2">
        <f t="shared" ref="N43" si="38">I$13</f>
        <v>1051</v>
      </c>
    </row>
    <row r="44" spans="1:14" ht="15" customHeight="1" x14ac:dyDescent="0.15">
      <c r="B44" s="34" t="s">
        <v>235</v>
      </c>
      <c r="E44" s="17">
        <v>36</v>
      </c>
      <c r="F44" s="17">
        <v>30</v>
      </c>
      <c r="G44" s="17">
        <v>6</v>
      </c>
      <c r="H44" s="17">
        <v>3</v>
      </c>
      <c r="I44" s="103">
        <v>3</v>
      </c>
      <c r="J44" s="108">
        <f t="shared" ref="J44:J50" si="39">E44/J$5*100</f>
        <v>1.8154311649016641</v>
      </c>
      <c r="K44" s="3">
        <f t="shared" ref="K44:K50" si="40">F44/K$5*100</f>
        <v>4.497751124437781</v>
      </c>
      <c r="L44" s="3">
        <f t="shared" ref="L44:L50" si="41">G44/L$5*100</f>
        <v>0.45592705167173248</v>
      </c>
      <c r="M44" s="3">
        <f t="shared" ref="M44:M50" si="42">H44/M$5*100</f>
        <v>0.26714158504007124</v>
      </c>
      <c r="N44" s="3">
        <f t="shared" ref="N44:N50" si="43">I44/N$5*100</f>
        <v>0.28544243577545197</v>
      </c>
    </row>
    <row r="45" spans="1:14" ht="15" customHeight="1" x14ac:dyDescent="0.15">
      <c r="B45" s="34" t="s">
        <v>236</v>
      </c>
      <c r="E45" s="18">
        <v>52</v>
      </c>
      <c r="F45" s="18">
        <v>37</v>
      </c>
      <c r="G45" s="18">
        <v>15</v>
      </c>
      <c r="H45" s="18">
        <v>0</v>
      </c>
      <c r="I45" s="67">
        <v>0</v>
      </c>
      <c r="J45" s="109">
        <f t="shared" si="39"/>
        <v>2.6222894604135147</v>
      </c>
      <c r="K45" s="4">
        <f t="shared" si="40"/>
        <v>5.5472263868065967</v>
      </c>
      <c r="L45" s="4">
        <f t="shared" si="41"/>
        <v>1.1398176291793314</v>
      </c>
      <c r="M45" s="4">
        <f t="shared" si="42"/>
        <v>0</v>
      </c>
      <c r="N45" s="4">
        <f t="shared" si="43"/>
        <v>0</v>
      </c>
    </row>
    <row r="46" spans="1:14" ht="15" customHeight="1" x14ac:dyDescent="0.15">
      <c r="B46" s="34" t="s">
        <v>237</v>
      </c>
      <c r="E46" s="18">
        <v>209</v>
      </c>
      <c r="F46" s="18">
        <v>160</v>
      </c>
      <c r="G46" s="18">
        <v>49</v>
      </c>
      <c r="H46" s="18">
        <v>0</v>
      </c>
      <c r="I46" s="67">
        <v>0</v>
      </c>
      <c r="J46" s="109">
        <f t="shared" si="39"/>
        <v>10.53958648512355</v>
      </c>
      <c r="K46" s="4">
        <f t="shared" si="40"/>
        <v>23.988005997001498</v>
      </c>
      <c r="L46" s="4">
        <f t="shared" si="41"/>
        <v>3.7234042553191489</v>
      </c>
      <c r="M46" s="4">
        <f t="shared" si="42"/>
        <v>0</v>
      </c>
      <c r="N46" s="4">
        <f t="shared" si="43"/>
        <v>0</v>
      </c>
    </row>
    <row r="47" spans="1:14" ht="15" customHeight="1" x14ac:dyDescent="0.15">
      <c r="B47" s="34" t="s">
        <v>238</v>
      </c>
      <c r="E47" s="18">
        <v>249</v>
      </c>
      <c r="F47" s="18">
        <v>128</v>
      </c>
      <c r="G47" s="18">
        <v>121</v>
      </c>
      <c r="H47" s="18">
        <v>10</v>
      </c>
      <c r="I47" s="67">
        <v>10</v>
      </c>
      <c r="J47" s="109">
        <f t="shared" si="39"/>
        <v>12.556732223903177</v>
      </c>
      <c r="K47" s="4">
        <f t="shared" si="40"/>
        <v>19.1904047976012</v>
      </c>
      <c r="L47" s="4">
        <f t="shared" si="41"/>
        <v>9.1945288753799392</v>
      </c>
      <c r="M47" s="4">
        <f t="shared" si="42"/>
        <v>0.89047195013357072</v>
      </c>
      <c r="N47" s="4">
        <f t="shared" si="43"/>
        <v>0.95147478591817314</v>
      </c>
    </row>
    <row r="48" spans="1:14" ht="15" customHeight="1" x14ac:dyDescent="0.15">
      <c r="B48" s="34" t="s">
        <v>239</v>
      </c>
      <c r="E48" s="18">
        <v>363</v>
      </c>
      <c r="F48" s="18">
        <v>106</v>
      </c>
      <c r="G48" s="18">
        <v>257</v>
      </c>
      <c r="H48" s="18">
        <v>172</v>
      </c>
      <c r="I48" s="67">
        <v>159</v>
      </c>
      <c r="J48" s="109">
        <f t="shared" si="39"/>
        <v>18.305597579425115</v>
      </c>
      <c r="K48" s="4">
        <f t="shared" si="40"/>
        <v>15.892053973013493</v>
      </c>
      <c r="L48" s="4">
        <f t="shared" si="41"/>
        <v>19.528875379939208</v>
      </c>
      <c r="M48" s="4">
        <f t="shared" si="42"/>
        <v>15.316117542297416</v>
      </c>
      <c r="N48" s="4">
        <f t="shared" si="43"/>
        <v>15.128449096098953</v>
      </c>
    </row>
    <row r="49" spans="1:14" ht="15" customHeight="1" x14ac:dyDescent="0.15">
      <c r="B49" s="34" t="s">
        <v>359</v>
      </c>
      <c r="E49" s="18">
        <v>462</v>
      </c>
      <c r="F49" s="18">
        <v>86</v>
      </c>
      <c r="G49" s="18">
        <v>376</v>
      </c>
      <c r="H49" s="18">
        <v>605</v>
      </c>
      <c r="I49" s="67">
        <v>566</v>
      </c>
      <c r="J49" s="109">
        <f t="shared" si="39"/>
        <v>23.29803328290469</v>
      </c>
      <c r="K49" s="4">
        <f t="shared" si="40"/>
        <v>12.893553223388308</v>
      </c>
      <c r="L49" s="4">
        <f t="shared" si="41"/>
        <v>28.571428571428569</v>
      </c>
      <c r="M49" s="4">
        <f t="shared" si="42"/>
        <v>53.873552983081026</v>
      </c>
      <c r="N49" s="4">
        <f t="shared" si="43"/>
        <v>53.853472882968603</v>
      </c>
    </row>
    <row r="50" spans="1:14" ht="15" customHeight="1" x14ac:dyDescent="0.15">
      <c r="B50" s="34" t="s">
        <v>543</v>
      </c>
      <c r="E50" s="18">
        <v>429</v>
      </c>
      <c r="F50" s="18">
        <v>76</v>
      </c>
      <c r="G50" s="18">
        <v>353</v>
      </c>
      <c r="H50" s="18">
        <v>275</v>
      </c>
      <c r="I50" s="67">
        <v>257</v>
      </c>
      <c r="J50" s="109">
        <f t="shared" si="39"/>
        <v>21.633888048411499</v>
      </c>
      <c r="K50" s="4">
        <f t="shared" si="40"/>
        <v>11.394302848575713</v>
      </c>
      <c r="L50" s="4">
        <f t="shared" si="41"/>
        <v>26.823708206686931</v>
      </c>
      <c r="M50" s="4">
        <f t="shared" si="42"/>
        <v>24.487978628673197</v>
      </c>
      <c r="N50" s="4">
        <f t="shared" si="43"/>
        <v>24.452901998097051</v>
      </c>
    </row>
    <row r="51" spans="1:14" ht="15" customHeight="1" x14ac:dyDescent="0.15">
      <c r="B51" s="34" t="s">
        <v>580</v>
      </c>
      <c r="E51" s="18">
        <v>183</v>
      </c>
      <c r="F51" s="18">
        <v>44</v>
      </c>
      <c r="G51" s="18">
        <v>139</v>
      </c>
      <c r="H51" s="18">
        <v>58</v>
      </c>
      <c r="I51" s="67">
        <v>56</v>
      </c>
      <c r="J51" s="109">
        <f t="shared" ref="J51:J52" si="44">E51/J$5*100</f>
        <v>9.2284417549167923</v>
      </c>
      <c r="K51" s="4">
        <f t="shared" ref="K51:K52" si="45">F51/K$5*100</f>
        <v>6.5967016491754125</v>
      </c>
      <c r="L51" s="4">
        <f t="shared" ref="L51:L52" si="46">G51/L$5*100</f>
        <v>10.562310030395135</v>
      </c>
      <c r="M51" s="4">
        <f t="shared" ref="M51:M52" si="47">H51/M$5*100</f>
        <v>5.1647373107747105</v>
      </c>
      <c r="N51" s="4">
        <f t="shared" ref="N51:N52" si="48">I51/N$5*100</f>
        <v>5.3282588011417698</v>
      </c>
    </row>
    <row r="52" spans="1:14" ht="15" customHeight="1" x14ac:dyDescent="0.15">
      <c r="B52" s="34" t="s">
        <v>0</v>
      </c>
      <c r="E52" s="18">
        <v>0</v>
      </c>
      <c r="F52" s="18">
        <v>0</v>
      </c>
      <c r="G52" s="18">
        <v>0</v>
      </c>
      <c r="H52" s="18">
        <v>0</v>
      </c>
      <c r="I52" s="67">
        <v>0</v>
      </c>
      <c r="J52" s="109">
        <f t="shared" si="44"/>
        <v>0</v>
      </c>
      <c r="K52" s="4">
        <f t="shared" si="45"/>
        <v>0</v>
      </c>
      <c r="L52" s="4">
        <f t="shared" si="46"/>
        <v>0</v>
      </c>
      <c r="M52" s="4">
        <f t="shared" si="47"/>
        <v>0</v>
      </c>
      <c r="N52" s="4">
        <f t="shared" si="48"/>
        <v>0</v>
      </c>
    </row>
    <row r="53" spans="1:14" ht="15" customHeight="1" x14ac:dyDescent="0.15">
      <c r="B53" s="38" t="s">
        <v>1</v>
      </c>
      <c r="C53" s="28"/>
      <c r="D53" s="28"/>
      <c r="E53" s="39">
        <f>SUM(E44:E52)</f>
        <v>1983</v>
      </c>
      <c r="F53" s="115">
        <f>SUM(F44:F52)</f>
        <v>667</v>
      </c>
      <c r="G53" s="115">
        <f>SUM(G44:G52)</f>
        <v>1316</v>
      </c>
      <c r="H53" s="39">
        <f>SUM(H44:H52)</f>
        <v>1123</v>
      </c>
      <c r="I53" s="116">
        <f>SUM(I44:I52)</f>
        <v>1051</v>
      </c>
      <c r="J53" s="110">
        <v>100.00000000000001</v>
      </c>
      <c r="K53" s="6">
        <v>99.999999999999972</v>
      </c>
      <c r="L53" s="6">
        <v>99.999999999999972</v>
      </c>
      <c r="M53" s="6">
        <v>99.999999999999986</v>
      </c>
      <c r="N53" s="6">
        <v>100</v>
      </c>
    </row>
    <row r="54" spans="1:14" ht="15" customHeight="1" x14ac:dyDescent="0.15">
      <c r="B54" s="38" t="s">
        <v>369</v>
      </c>
      <c r="C54" s="28"/>
      <c r="D54" s="28"/>
      <c r="E54" s="196">
        <v>8.2622289460413523</v>
      </c>
      <c r="F54" s="196">
        <v>11.266866566716642</v>
      </c>
      <c r="G54" s="196">
        <v>6.7393617021276597</v>
      </c>
      <c r="H54" s="196">
        <v>5.8521816562778275</v>
      </c>
      <c r="I54" s="196">
        <v>5.8439581351094194</v>
      </c>
    </row>
    <row r="55" spans="1:14" ht="15" customHeight="1" x14ac:dyDescent="0.15">
      <c r="B55" s="22"/>
      <c r="C55" s="1"/>
      <c r="I55" s="7"/>
      <c r="J55" s="7"/>
    </row>
    <row r="56" spans="1:14" ht="15" customHeight="1" x14ac:dyDescent="0.15">
      <c r="A56" s="1" t="s">
        <v>479</v>
      </c>
      <c r="B56" s="22"/>
      <c r="C56" s="1"/>
      <c r="E56" s="1"/>
      <c r="F56" s="1"/>
      <c r="G56" s="1"/>
      <c r="H56" s="1"/>
    </row>
    <row r="57" spans="1:14" ht="12" customHeight="1" x14ac:dyDescent="0.15">
      <c r="B57" s="32"/>
      <c r="C57" s="33"/>
      <c r="D57" s="33"/>
      <c r="E57" s="79"/>
      <c r="F57" s="86"/>
      <c r="G57" s="83" t="s">
        <v>214</v>
      </c>
      <c r="H57" s="86"/>
      <c r="I57" s="86"/>
      <c r="J57" s="106"/>
      <c r="K57" s="86"/>
      <c r="L57" s="83" t="s">
        <v>215</v>
      </c>
      <c r="M57" s="86"/>
      <c r="N57" s="84"/>
    </row>
    <row r="58" spans="1:14" ht="22.65" customHeight="1" x14ac:dyDescent="0.15">
      <c r="B58" s="34"/>
      <c r="E58" s="96" t="s">
        <v>512</v>
      </c>
      <c r="F58" s="96" t="s">
        <v>210</v>
      </c>
      <c r="G58" s="96" t="s">
        <v>211</v>
      </c>
      <c r="H58" s="96" t="s">
        <v>514</v>
      </c>
      <c r="I58" s="102" t="s">
        <v>213</v>
      </c>
      <c r="J58" s="105" t="s">
        <v>512</v>
      </c>
      <c r="K58" s="96" t="s">
        <v>210</v>
      </c>
      <c r="L58" s="96" t="s">
        <v>211</v>
      </c>
      <c r="M58" s="96" t="s">
        <v>514</v>
      </c>
      <c r="N58" s="96" t="s">
        <v>213</v>
      </c>
    </row>
    <row r="59" spans="1:14" ht="12" customHeight="1" x14ac:dyDescent="0.15">
      <c r="B59" s="35"/>
      <c r="C59" s="36"/>
      <c r="D59" s="36"/>
      <c r="E59" s="37"/>
      <c r="F59" s="37"/>
      <c r="G59" s="37"/>
      <c r="H59" s="37"/>
      <c r="I59" s="66"/>
      <c r="J59" s="107">
        <f>E$13</f>
        <v>1983</v>
      </c>
      <c r="K59" s="2">
        <f t="shared" ref="K59" si="49">F$13</f>
        <v>667</v>
      </c>
      <c r="L59" s="2">
        <f t="shared" ref="L59" si="50">G$13</f>
        <v>1316</v>
      </c>
      <c r="M59" s="2">
        <f t="shared" ref="M59" si="51">H$13</f>
        <v>1123</v>
      </c>
      <c r="N59" s="2">
        <f t="shared" ref="N59" si="52">I$13</f>
        <v>1051</v>
      </c>
    </row>
    <row r="60" spans="1:14" ht="15" customHeight="1" x14ac:dyDescent="0.15">
      <c r="B60" s="34" t="s">
        <v>240</v>
      </c>
      <c r="E60" s="17">
        <v>18</v>
      </c>
      <c r="F60" s="17">
        <v>10</v>
      </c>
      <c r="G60" s="17">
        <v>8</v>
      </c>
      <c r="H60" s="17">
        <v>0</v>
      </c>
      <c r="I60" s="103">
        <v>0</v>
      </c>
      <c r="J60" s="108">
        <f t="shared" ref="J60:J65" si="53">E60/J$5*100</f>
        <v>0.90771558245083206</v>
      </c>
      <c r="K60" s="3">
        <f t="shared" ref="K60:K65" si="54">F60/K$5*100</f>
        <v>1.4992503748125936</v>
      </c>
      <c r="L60" s="3">
        <f t="shared" ref="L60:L65" si="55">G60/L$5*100</f>
        <v>0.60790273556231</v>
      </c>
      <c r="M60" s="3">
        <f t="shared" ref="M60:M65" si="56">H60/M$5*100</f>
        <v>0</v>
      </c>
      <c r="N60" s="3">
        <f t="shared" ref="N60:N65" si="57">I60/N$5*100</f>
        <v>0</v>
      </c>
    </row>
    <row r="61" spans="1:14" ht="15" customHeight="1" x14ac:dyDescent="0.15">
      <c r="B61" s="34" t="s">
        <v>241</v>
      </c>
      <c r="E61" s="18">
        <v>14</v>
      </c>
      <c r="F61" s="18">
        <v>5</v>
      </c>
      <c r="G61" s="18">
        <v>9</v>
      </c>
      <c r="H61" s="18">
        <v>15</v>
      </c>
      <c r="I61" s="67">
        <v>15</v>
      </c>
      <c r="J61" s="109">
        <f t="shared" si="53"/>
        <v>0.7060010085728694</v>
      </c>
      <c r="K61" s="4">
        <f t="shared" si="54"/>
        <v>0.7496251874062968</v>
      </c>
      <c r="L61" s="4">
        <f t="shared" si="55"/>
        <v>0.68389057750759874</v>
      </c>
      <c r="M61" s="4">
        <f t="shared" si="56"/>
        <v>1.3357079252003561</v>
      </c>
      <c r="N61" s="4">
        <f t="shared" si="57"/>
        <v>1.4272121788772598</v>
      </c>
    </row>
    <row r="62" spans="1:14" ht="15" customHeight="1" x14ac:dyDescent="0.15">
      <c r="B62" s="34" t="s">
        <v>242</v>
      </c>
      <c r="E62" s="18">
        <v>615</v>
      </c>
      <c r="F62" s="18">
        <v>233</v>
      </c>
      <c r="G62" s="18">
        <v>382</v>
      </c>
      <c r="H62" s="18">
        <v>228</v>
      </c>
      <c r="I62" s="67">
        <v>207</v>
      </c>
      <c r="J62" s="109">
        <f t="shared" si="53"/>
        <v>31.01361573373676</v>
      </c>
      <c r="K62" s="4">
        <f t="shared" si="54"/>
        <v>34.932533733133432</v>
      </c>
      <c r="L62" s="4">
        <f t="shared" si="55"/>
        <v>29.027355623100306</v>
      </c>
      <c r="M62" s="4">
        <f t="shared" si="56"/>
        <v>20.302760463045413</v>
      </c>
      <c r="N62" s="4">
        <f t="shared" si="57"/>
        <v>19.695528068506185</v>
      </c>
    </row>
    <row r="63" spans="1:14" ht="15" customHeight="1" x14ac:dyDescent="0.15">
      <c r="B63" s="34" t="s">
        <v>243</v>
      </c>
      <c r="E63" s="18">
        <v>531</v>
      </c>
      <c r="F63" s="18">
        <v>70</v>
      </c>
      <c r="G63" s="18">
        <v>461</v>
      </c>
      <c r="H63" s="18">
        <v>143</v>
      </c>
      <c r="I63" s="67">
        <v>133</v>
      </c>
      <c r="J63" s="109">
        <f>E63/J$5*100</f>
        <v>26.777609682299548</v>
      </c>
      <c r="K63" s="4">
        <f t="shared" si="54"/>
        <v>10.494752623688155</v>
      </c>
      <c r="L63" s="4">
        <f t="shared" si="55"/>
        <v>35.030395136778111</v>
      </c>
      <c r="M63" s="4">
        <f t="shared" si="56"/>
        <v>12.733748886910062</v>
      </c>
      <c r="N63" s="4">
        <f t="shared" si="57"/>
        <v>12.654614652711704</v>
      </c>
    </row>
    <row r="64" spans="1:14" ht="15" customHeight="1" x14ac:dyDescent="0.15">
      <c r="B64" s="34" t="s">
        <v>244</v>
      </c>
      <c r="E64" s="18">
        <v>789</v>
      </c>
      <c r="F64" s="18">
        <v>347</v>
      </c>
      <c r="G64" s="18">
        <v>442</v>
      </c>
      <c r="H64" s="18">
        <v>729</v>
      </c>
      <c r="I64" s="67">
        <v>688</v>
      </c>
      <c r="J64" s="109">
        <f t="shared" si="53"/>
        <v>39.788199697428141</v>
      </c>
      <c r="K64" s="4">
        <f t="shared" si="54"/>
        <v>52.023988005997005</v>
      </c>
      <c r="L64" s="4">
        <f t="shared" si="55"/>
        <v>33.586626139817625</v>
      </c>
      <c r="M64" s="4">
        <f t="shared" si="56"/>
        <v>64.915405164737308</v>
      </c>
      <c r="N64" s="4">
        <f t="shared" si="57"/>
        <v>65.461465271170312</v>
      </c>
    </row>
    <row r="65" spans="1:14" ht="15" customHeight="1" x14ac:dyDescent="0.15">
      <c r="B65" s="35" t="s">
        <v>0</v>
      </c>
      <c r="C65" s="36"/>
      <c r="D65" s="36"/>
      <c r="E65" s="19">
        <v>16</v>
      </c>
      <c r="F65" s="19">
        <v>2</v>
      </c>
      <c r="G65" s="19">
        <v>14</v>
      </c>
      <c r="H65" s="19">
        <v>8</v>
      </c>
      <c r="I65" s="72">
        <v>8</v>
      </c>
      <c r="J65" s="113">
        <f t="shared" si="53"/>
        <v>0.80685829551185084</v>
      </c>
      <c r="K65" s="5">
        <f t="shared" si="54"/>
        <v>0.29985007496251875</v>
      </c>
      <c r="L65" s="5">
        <f t="shared" si="55"/>
        <v>1.0638297872340425</v>
      </c>
      <c r="M65" s="5">
        <f t="shared" si="56"/>
        <v>0.7123775601068566</v>
      </c>
      <c r="N65" s="5">
        <f t="shared" si="57"/>
        <v>0.7611798287345386</v>
      </c>
    </row>
    <row r="66" spans="1:14" ht="15" customHeight="1" x14ac:dyDescent="0.15">
      <c r="B66" s="38" t="s">
        <v>1</v>
      </c>
      <c r="C66" s="28"/>
      <c r="D66" s="28"/>
      <c r="E66" s="39">
        <f>SUM(E60:E65)</f>
        <v>1983</v>
      </c>
      <c r="F66" s="39">
        <f t="shared" ref="F66:N66" si="58">SUM(F60:F65)</f>
        <v>667</v>
      </c>
      <c r="G66" s="39">
        <f t="shared" si="58"/>
        <v>1316</v>
      </c>
      <c r="H66" s="39">
        <f t="shared" si="58"/>
        <v>1123</v>
      </c>
      <c r="I66" s="68">
        <f t="shared" si="58"/>
        <v>1051</v>
      </c>
      <c r="J66" s="110">
        <f t="shared" si="58"/>
        <v>99.999999999999986</v>
      </c>
      <c r="K66" s="6">
        <f t="shared" si="58"/>
        <v>100.00000000000001</v>
      </c>
      <c r="L66" s="6">
        <f t="shared" si="58"/>
        <v>100</v>
      </c>
      <c r="M66" s="6">
        <f t="shared" si="58"/>
        <v>100</v>
      </c>
      <c r="N66" s="6">
        <f t="shared" si="58"/>
        <v>100</v>
      </c>
    </row>
    <row r="67" spans="1:14" ht="15" customHeight="1" x14ac:dyDescent="0.15">
      <c r="B67" s="22"/>
      <c r="C67" s="1"/>
      <c r="E67" s="1"/>
      <c r="F67" s="1"/>
      <c r="G67" s="1"/>
      <c r="H67" s="1"/>
    </row>
    <row r="68" spans="1:14" ht="15" customHeight="1" x14ac:dyDescent="0.15">
      <c r="A68" s="1" t="s">
        <v>480</v>
      </c>
      <c r="B68" s="22"/>
      <c r="C68" s="1"/>
      <c r="E68" s="1"/>
      <c r="F68" s="1"/>
      <c r="G68" s="1"/>
      <c r="H68" s="1"/>
    </row>
    <row r="69" spans="1:14" ht="12" customHeight="1" x14ac:dyDescent="0.15">
      <c r="B69" s="32"/>
      <c r="C69" s="33"/>
      <c r="D69" s="33"/>
      <c r="E69" s="79"/>
      <c r="F69" s="86"/>
      <c r="G69" s="83" t="s">
        <v>2</v>
      </c>
      <c r="H69" s="86"/>
      <c r="I69" s="86"/>
      <c r="J69" s="106"/>
      <c r="K69" s="86"/>
      <c r="L69" s="83" t="s">
        <v>3</v>
      </c>
      <c r="M69" s="86"/>
      <c r="N69" s="84"/>
    </row>
    <row r="70" spans="1:14" ht="22.65" customHeight="1" x14ac:dyDescent="0.15">
      <c r="B70" s="34"/>
      <c r="E70" s="96" t="s">
        <v>512</v>
      </c>
      <c r="F70" s="96" t="s">
        <v>210</v>
      </c>
      <c r="G70" s="96" t="s">
        <v>211</v>
      </c>
      <c r="H70" s="96" t="s">
        <v>514</v>
      </c>
      <c r="I70" s="102" t="s">
        <v>213</v>
      </c>
      <c r="J70" s="105" t="s">
        <v>512</v>
      </c>
      <c r="K70" s="96" t="s">
        <v>210</v>
      </c>
      <c r="L70" s="96" t="s">
        <v>211</v>
      </c>
      <c r="M70" s="96" t="s">
        <v>514</v>
      </c>
      <c r="N70" s="96" t="s">
        <v>213</v>
      </c>
    </row>
    <row r="71" spans="1:14" ht="12" customHeight="1" x14ac:dyDescent="0.15">
      <c r="B71" s="35"/>
      <c r="C71" s="36"/>
      <c r="D71" s="36"/>
      <c r="E71" s="37"/>
      <c r="F71" s="37"/>
      <c r="G71" s="37"/>
      <c r="H71" s="37"/>
      <c r="I71" s="66"/>
      <c r="J71" s="107">
        <f>E$13</f>
        <v>1983</v>
      </c>
      <c r="K71" s="2">
        <f t="shared" ref="K71" si="59">F$13</f>
        <v>667</v>
      </c>
      <c r="L71" s="2">
        <f t="shared" ref="L71" si="60">G$13</f>
        <v>1316</v>
      </c>
      <c r="M71" s="2">
        <f t="shared" ref="M71" si="61">H$13</f>
        <v>1123</v>
      </c>
      <c r="N71" s="2">
        <f t="shared" ref="N71" si="62">I$13</f>
        <v>1051</v>
      </c>
    </row>
    <row r="72" spans="1:14" ht="15" customHeight="1" x14ac:dyDescent="0.15">
      <c r="B72" s="34" t="s">
        <v>481</v>
      </c>
      <c r="E72" s="17">
        <v>1266</v>
      </c>
      <c r="F72" s="17">
        <v>546</v>
      </c>
      <c r="G72" s="17">
        <v>720</v>
      </c>
      <c r="H72" s="17">
        <v>775</v>
      </c>
      <c r="I72" s="103">
        <v>714</v>
      </c>
      <c r="J72" s="108">
        <f t="shared" ref="J72:J75" si="63">E72/J$5*100</f>
        <v>63.842662632375195</v>
      </c>
      <c r="K72" s="3">
        <f t="shared" ref="K72:K75" si="64">F72/K$5*100</f>
        <v>81.859070464767612</v>
      </c>
      <c r="L72" s="3">
        <f t="shared" ref="L72:L75" si="65">G72/L$5*100</f>
        <v>54.711246200607903</v>
      </c>
      <c r="M72" s="3">
        <f t="shared" ref="M72:M75" si="66">H72/M$5*100</f>
        <v>69.011576135351731</v>
      </c>
      <c r="N72" s="3">
        <f t="shared" ref="N72:N75" si="67">I72/N$5*100</f>
        <v>67.935299714557559</v>
      </c>
    </row>
    <row r="73" spans="1:14" ht="15" customHeight="1" x14ac:dyDescent="0.15">
      <c r="B73" s="34" t="s">
        <v>482</v>
      </c>
      <c r="E73" s="18">
        <v>514</v>
      </c>
      <c r="F73" s="18">
        <v>100</v>
      </c>
      <c r="G73" s="18">
        <v>414</v>
      </c>
      <c r="H73" s="18">
        <v>237</v>
      </c>
      <c r="I73" s="67">
        <v>230</v>
      </c>
      <c r="J73" s="109">
        <f t="shared" si="63"/>
        <v>25.920322743318202</v>
      </c>
      <c r="K73" s="4">
        <f t="shared" si="64"/>
        <v>14.992503748125937</v>
      </c>
      <c r="L73" s="4">
        <f t="shared" si="65"/>
        <v>31.458966565349545</v>
      </c>
      <c r="M73" s="4">
        <f t="shared" si="66"/>
        <v>21.104185218165629</v>
      </c>
      <c r="N73" s="4">
        <f t="shared" si="67"/>
        <v>21.883920076117981</v>
      </c>
    </row>
    <row r="74" spans="1:14" ht="15" customHeight="1" x14ac:dyDescent="0.15">
      <c r="B74" s="34" t="s">
        <v>483</v>
      </c>
      <c r="E74" s="18">
        <v>117</v>
      </c>
      <c r="F74" s="18">
        <v>3</v>
      </c>
      <c r="G74" s="18">
        <v>114</v>
      </c>
      <c r="H74" s="18">
        <v>59</v>
      </c>
      <c r="I74" s="67">
        <v>57</v>
      </c>
      <c r="J74" s="109">
        <f t="shared" si="63"/>
        <v>5.9001512859304084</v>
      </c>
      <c r="K74" s="4">
        <f t="shared" si="64"/>
        <v>0.4497751124437781</v>
      </c>
      <c r="L74" s="4">
        <f t="shared" si="65"/>
        <v>8.6626139817629184</v>
      </c>
      <c r="M74" s="4">
        <f t="shared" si="66"/>
        <v>5.2537845057880679</v>
      </c>
      <c r="N74" s="4">
        <f t="shared" si="67"/>
        <v>5.4234062797335874</v>
      </c>
    </row>
    <row r="75" spans="1:14" ht="15" customHeight="1" x14ac:dyDescent="0.15">
      <c r="B75" s="35" t="s">
        <v>0</v>
      </c>
      <c r="C75" s="36"/>
      <c r="D75" s="36"/>
      <c r="E75" s="19">
        <v>86</v>
      </c>
      <c r="F75" s="19">
        <v>18</v>
      </c>
      <c r="G75" s="19">
        <v>68</v>
      </c>
      <c r="H75" s="19">
        <v>52</v>
      </c>
      <c r="I75" s="72">
        <v>50</v>
      </c>
      <c r="J75" s="113">
        <f t="shared" si="63"/>
        <v>4.3368633383761974</v>
      </c>
      <c r="K75" s="5">
        <f t="shared" si="64"/>
        <v>2.6986506746626686</v>
      </c>
      <c r="L75" s="5">
        <f t="shared" si="65"/>
        <v>5.1671732522796354</v>
      </c>
      <c r="M75" s="5">
        <f t="shared" si="66"/>
        <v>4.6304541406945683</v>
      </c>
      <c r="N75" s="5">
        <f t="shared" si="67"/>
        <v>4.7573739295908659</v>
      </c>
    </row>
    <row r="76" spans="1:14" ht="15" customHeight="1" x14ac:dyDescent="0.15">
      <c r="B76" s="38" t="s">
        <v>1</v>
      </c>
      <c r="C76" s="28"/>
      <c r="D76" s="28"/>
      <c r="E76" s="39">
        <f t="shared" ref="E76:N76" si="68">SUM(E72:E75)</f>
        <v>1983</v>
      </c>
      <c r="F76" s="39">
        <f t="shared" si="68"/>
        <v>667</v>
      </c>
      <c r="G76" s="39">
        <f t="shared" si="68"/>
        <v>1316</v>
      </c>
      <c r="H76" s="39">
        <f t="shared" si="68"/>
        <v>1123</v>
      </c>
      <c r="I76" s="68">
        <f t="shared" si="68"/>
        <v>1051</v>
      </c>
      <c r="J76" s="110">
        <f t="shared" si="68"/>
        <v>100</v>
      </c>
      <c r="K76" s="6">
        <f t="shared" si="68"/>
        <v>100</v>
      </c>
      <c r="L76" s="6">
        <f t="shared" si="68"/>
        <v>100</v>
      </c>
      <c r="M76" s="6">
        <f t="shared" si="68"/>
        <v>99.999999999999986</v>
      </c>
      <c r="N76" s="6">
        <f t="shared" si="68"/>
        <v>99.999999999999986</v>
      </c>
    </row>
    <row r="77" spans="1:14" ht="15" customHeight="1" x14ac:dyDescent="0.15">
      <c r="B77" s="22"/>
      <c r="C77" s="1"/>
      <c r="E77" s="1"/>
      <c r="F77" s="1"/>
      <c r="G77" s="1"/>
      <c r="H77" s="1"/>
    </row>
    <row r="78" spans="1:14" ht="15" customHeight="1" x14ac:dyDescent="0.15">
      <c r="A78" s="1" t="s">
        <v>245</v>
      </c>
      <c r="B78" s="22"/>
      <c r="C78" s="1"/>
      <c r="E78" s="1"/>
      <c r="F78" s="1"/>
      <c r="G78" s="1"/>
      <c r="H78" s="1"/>
    </row>
    <row r="79" spans="1:14" ht="13.65" customHeight="1" x14ac:dyDescent="0.15">
      <c r="B79" s="64"/>
      <c r="C79" s="33"/>
      <c r="D79" s="33"/>
      <c r="E79" s="79" t="s">
        <v>2</v>
      </c>
      <c r="F79" s="86"/>
      <c r="G79" s="104" t="s">
        <v>3</v>
      </c>
      <c r="H79" s="84"/>
    </row>
    <row r="80" spans="1:14" ht="28.8" x14ac:dyDescent="0.15">
      <c r="B80" s="77"/>
      <c r="E80" s="96" t="s">
        <v>362</v>
      </c>
      <c r="F80" s="102" t="s">
        <v>363</v>
      </c>
      <c r="G80" s="105" t="s">
        <v>362</v>
      </c>
      <c r="H80" s="96" t="s">
        <v>363</v>
      </c>
      <c r="K80" s="216"/>
    </row>
    <row r="81" spans="1:11" ht="12" customHeight="1" x14ac:dyDescent="0.15">
      <c r="B81" s="35"/>
      <c r="C81" s="36"/>
      <c r="D81" s="36"/>
      <c r="E81" s="2"/>
      <c r="F81" s="117"/>
      <c r="G81" s="107">
        <f>SUM(K59:L59)</f>
        <v>1983</v>
      </c>
      <c r="H81" s="2">
        <f>M71</f>
        <v>1123</v>
      </c>
    </row>
    <row r="82" spans="1:11" ht="15" customHeight="1" x14ac:dyDescent="0.15">
      <c r="B82" s="32" t="s">
        <v>246</v>
      </c>
      <c r="C82" s="33"/>
      <c r="D82" s="269"/>
      <c r="E82" s="17">
        <v>1316</v>
      </c>
      <c r="F82" s="103">
        <v>1051</v>
      </c>
      <c r="G82" s="108">
        <f t="shared" ref="G82:H87" si="69">E82/G$81*100</f>
        <v>66.364094805849732</v>
      </c>
      <c r="H82" s="3">
        <f t="shared" si="69"/>
        <v>93.588601959038286</v>
      </c>
    </row>
    <row r="83" spans="1:11" ht="15" customHeight="1" x14ac:dyDescent="0.15">
      <c r="B83" s="283" t="s">
        <v>524</v>
      </c>
      <c r="C83" s="284"/>
      <c r="D83" s="285"/>
      <c r="E83" s="286">
        <f>G81-E82</f>
        <v>667</v>
      </c>
      <c r="F83" s="287">
        <f>H81-F82</f>
        <v>72</v>
      </c>
      <c r="G83" s="288">
        <f t="shared" si="69"/>
        <v>33.635905194150276</v>
      </c>
      <c r="H83" s="289">
        <f t="shared" si="69"/>
        <v>6.4113980409617088</v>
      </c>
    </row>
    <row r="84" spans="1:11" ht="15" customHeight="1" x14ac:dyDescent="0.15">
      <c r="B84" s="34" t="s">
        <v>475</v>
      </c>
      <c r="C84" s="233"/>
      <c r="E84" s="18">
        <v>31</v>
      </c>
      <c r="F84" s="67">
        <v>3</v>
      </c>
      <c r="G84" s="109">
        <f t="shared" si="69"/>
        <v>1.5632879475542107</v>
      </c>
      <c r="H84" s="4">
        <f t="shared" si="69"/>
        <v>0.26714158504007124</v>
      </c>
    </row>
    <row r="85" spans="1:11" ht="15" customHeight="1" x14ac:dyDescent="0.15">
      <c r="B85" s="34" t="s">
        <v>476</v>
      </c>
      <c r="C85" s="233"/>
      <c r="E85" s="18">
        <v>573</v>
      </c>
      <c r="F85" s="67">
        <v>61</v>
      </c>
      <c r="G85" s="109">
        <f t="shared" si="69"/>
        <v>28.895612708018152</v>
      </c>
      <c r="H85" s="4">
        <f t="shared" si="69"/>
        <v>5.4318788958147817</v>
      </c>
    </row>
    <row r="86" spans="1:11" ht="15" customHeight="1" x14ac:dyDescent="0.15">
      <c r="B86" s="34" t="s">
        <v>477</v>
      </c>
      <c r="C86" s="233"/>
      <c r="E86" s="18">
        <v>458</v>
      </c>
      <c r="F86" s="67">
        <v>52</v>
      </c>
      <c r="G86" s="109">
        <f t="shared" si="69"/>
        <v>23.096318709026729</v>
      </c>
      <c r="H86" s="4">
        <f t="shared" si="69"/>
        <v>4.6304541406945683</v>
      </c>
    </row>
    <row r="87" spans="1:11" ht="15" customHeight="1" x14ac:dyDescent="0.15">
      <c r="B87" s="35" t="s">
        <v>544</v>
      </c>
      <c r="C87" s="88"/>
      <c r="D87" s="36"/>
      <c r="E87" s="19">
        <v>61</v>
      </c>
      <c r="F87" s="72">
        <v>5</v>
      </c>
      <c r="G87" s="113">
        <f t="shared" si="69"/>
        <v>3.0761472516389308</v>
      </c>
      <c r="H87" s="5">
        <f t="shared" si="69"/>
        <v>0.44523597506678536</v>
      </c>
    </row>
    <row r="88" spans="1:11" ht="15" customHeight="1" x14ac:dyDescent="0.15">
      <c r="B88" s="38" t="s">
        <v>1</v>
      </c>
      <c r="C88" s="28"/>
      <c r="D88" s="28"/>
      <c r="E88" s="115">
        <f>SUM(E82,E84:E87)</f>
        <v>2439</v>
      </c>
      <c r="F88" s="116">
        <f>SUM(F82,F84:F87)</f>
        <v>1172</v>
      </c>
      <c r="G88" s="110" t="str">
        <f>IF(SUM(G82,G84:G87)&gt;100,"－",SUM(G82,G84:G87))</f>
        <v>－</v>
      </c>
      <c r="H88" s="6" t="str">
        <f>IF(SUM(H82,H84:H87)&gt;100,"－",SUM(H82,H84:H87))</f>
        <v>－</v>
      </c>
      <c r="K88" s="187"/>
    </row>
    <row r="89" spans="1:11" ht="15" customHeight="1" x14ac:dyDescent="0.15">
      <c r="B89" s="22"/>
      <c r="C89" s="1"/>
      <c r="E89" s="1"/>
      <c r="F89" s="1"/>
      <c r="G89" s="1"/>
      <c r="H89" s="1"/>
    </row>
    <row r="90" spans="1:11" ht="15" customHeight="1" x14ac:dyDescent="0.15">
      <c r="A90" s="73" t="s">
        <v>550</v>
      </c>
      <c r="B90" s="22"/>
      <c r="C90" s="1"/>
      <c r="E90" s="1"/>
      <c r="F90" s="1"/>
      <c r="G90" s="1"/>
      <c r="H90" s="1"/>
    </row>
    <row r="91" spans="1:11" ht="15" customHeight="1" x14ac:dyDescent="0.15">
      <c r="A91" s="1" t="s">
        <v>551</v>
      </c>
      <c r="B91" s="22"/>
      <c r="C91" s="1"/>
      <c r="E91" s="1"/>
      <c r="F91" s="1"/>
      <c r="G91" s="1"/>
      <c r="H91" s="1"/>
    </row>
    <row r="92" spans="1:11" ht="13.65" customHeight="1" x14ac:dyDescent="0.15">
      <c r="B92" s="64"/>
      <c r="C92" s="33"/>
      <c r="D92" s="33"/>
      <c r="E92" s="79" t="s">
        <v>2</v>
      </c>
      <c r="F92" s="86"/>
      <c r="G92" s="104" t="s">
        <v>3</v>
      </c>
      <c r="H92" s="84"/>
    </row>
    <row r="93" spans="1:11" ht="28.8" x14ac:dyDescent="0.15">
      <c r="B93" s="77"/>
      <c r="E93" s="96" t="s">
        <v>362</v>
      </c>
      <c r="F93" s="102" t="s">
        <v>363</v>
      </c>
      <c r="G93" s="105" t="s">
        <v>362</v>
      </c>
      <c r="H93" s="96" t="s">
        <v>363</v>
      </c>
      <c r="K93" s="216"/>
    </row>
    <row r="94" spans="1:11" ht="12" customHeight="1" x14ac:dyDescent="0.15">
      <c r="B94" s="35"/>
      <c r="C94" s="36"/>
      <c r="D94" s="36"/>
      <c r="E94" s="2"/>
      <c r="F94" s="117"/>
      <c r="G94" s="107">
        <f>E98</f>
        <v>580</v>
      </c>
      <c r="H94" s="2">
        <f>F98</f>
        <v>64</v>
      </c>
      <c r="J94" s="216"/>
    </row>
    <row r="95" spans="1:11" ht="15" customHeight="1" x14ac:dyDescent="0.15">
      <c r="B95" s="32" t="s">
        <v>552</v>
      </c>
      <c r="C95" s="33"/>
      <c r="D95" s="269"/>
      <c r="E95" s="17">
        <v>556</v>
      </c>
      <c r="F95" s="103">
        <v>62</v>
      </c>
      <c r="G95" s="108">
        <f>E95/G$94*100</f>
        <v>95.862068965517238</v>
      </c>
      <c r="H95" s="3">
        <f t="shared" ref="H95:H97" si="70">F95/H$94*100</f>
        <v>96.875</v>
      </c>
    </row>
    <row r="96" spans="1:11" ht="15" customHeight="1" x14ac:dyDescent="0.15">
      <c r="B96" s="61" t="s">
        <v>588</v>
      </c>
      <c r="C96" s="270"/>
      <c r="E96" s="18">
        <v>1</v>
      </c>
      <c r="F96" s="67">
        <v>1</v>
      </c>
      <c r="G96" s="109">
        <f t="shared" ref="G96:G97" si="71">E96/G$94*100</f>
        <v>0.17241379310344829</v>
      </c>
      <c r="H96" s="4">
        <f t="shared" si="70"/>
        <v>1.5625</v>
      </c>
    </row>
    <row r="97" spans="1:14" ht="15" customHeight="1" x14ac:dyDescent="0.15">
      <c r="B97" s="35" t="s">
        <v>544</v>
      </c>
      <c r="C97" s="36"/>
      <c r="D97" s="50"/>
      <c r="E97" s="51">
        <v>23</v>
      </c>
      <c r="F97" s="119">
        <v>1</v>
      </c>
      <c r="G97" s="118">
        <f t="shared" si="71"/>
        <v>3.9655172413793105</v>
      </c>
      <c r="H97" s="42">
        <f t="shared" si="70"/>
        <v>1.5625</v>
      </c>
    </row>
    <row r="98" spans="1:14" ht="15" customHeight="1" x14ac:dyDescent="0.15">
      <c r="B98" s="38" t="s">
        <v>1</v>
      </c>
      <c r="C98" s="28"/>
      <c r="D98" s="28"/>
      <c r="E98" s="115">
        <f>SUM(E95,E96:E97)</f>
        <v>580</v>
      </c>
      <c r="F98" s="116">
        <f>SUM(F95,F96:F97)</f>
        <v>64</v>
      </c>
      <c r="G98" s="110">
        <f>IF(SUM(G95,G96:G97)&gt;100,"－",SUM(G95,G96:G97))</f>
        <v>100</v>
      </c>
      <c r="H98" s="6">
        <f>IF(SUM(H95,H96:H97)&gt;100,"－",SUM(H95,H96:H97))</f>
        <v>100</v>
      </c>
      <c r="K98" s="187"/>
    </row>
    <row r="99" spans="1:14" ht="15" customHeight="1" x14ac:dyDescent="0.15">
      <c r="B99" s="22"/>
      <c r="C99" s="1"/>
      <c r="E99" s="1"/>
      <c r="F99" s="1"/>
      <c r="G99" s="1"/>
      <c r="H99" s="1"/>
    </row>
    <row r="100" spans="1:14" ht="15" customHeight="1" x14ac:dyDescent="0.15">
      <c r="A100" s="1" t="s">
        <v>553</v>
      </c>
      <c r="B100" s="22"/>
      <c r="C100" s="1"/>
      <c r="E100" s="1"/>
      <c r="F100" s="1"/>
      <c r="G100" s="1"/>
      <c r="H100" s="1"/>
    </row>
    <row r="101" spans="1:14" ht="13.65" customHeight="1" x14ac:dyDescent="0.15">
      <c r="B101" s="64"/>
      <c r="C101" s="33"/>
      <c r="D101" s="33"/>
      <c r="E101" s="79" t="s">
        <v>2</v>
      </c>
      <c r="F101" s="86"/>
      <c r="G101" s="104" t="s">
        <v>3</v>
      </c>
      <c r="H101" s="84"/>
    </row>
    <row r="102" spans="1:14" ht="22.65" customHeight="1" x14ac:dyDescent="0.15">
      <c r="B102" s="34"/>
      <c r="E102" s="96" t="s">
        <v>211</v>
      </c>
      <c r="F102" s="102" t="s">
        <v>213</v>
      </c>
      <c r="G102" s="105" t="s">
        <v>211</v>
      </c>
      <c r="H102" s="96" t="s">
        <v>213</v>
      </c>
    </row>
    <row r="103" spans="1:14" ht="12" customHeight="1" x14ac:dyDescent="0.15">
      <c r="B103" s="35"/>
      <c r="C103" s="36"/>
      <c r="D103" s="36"/>
      <c r="E103" s="37"/>
      <c r="F103" s="66"/>
      <c r="G103" s="107">
        <f>E82</f>
        <v>1316</v>
      </c>
      <c r="H103" s="182">
        <f>F82</f>
        <v>1051</v>
      </c>
    </row>
    <row r="104" spans="1:14" ht="15" customHeight="1" x14ac:dyDescent="0.15">
      <c r="B104" s="34" t="s">
        <v>554</v>
      </c>
      <c r="E104" s="17">
        <v>209</v>
      </c>
      <c r="F104" s="103">
        <v>138</v>
      </c>
      <c r="G104" s="108">
        <f t="shared" ref="G104:H106" si="72">E104/G$103*100</f>
        <v>15.881458966565349</v>
      </c>
      <c r="H104" s="3">
        <f t="shared" si="72"/>
        <v>13.13035204567079</v>
      </c>
    </row>
    <row r="105" spans="1:14" ht="15" customHeight="1" x14ac:dyDescent="0.15">
      <c r="B105" s="34" t="s">
        <v>555</v>
      </c>
      <c r="E105" s="18">
        <v>839</v>
      </c>
      <c r="F105" s="67">
        <v>733</v>
      </c>
      <c r="G105" s="109">
        <f t="shared" si="72"/>
        <v>63.753799392097264</v>
      </c>
      <c r="H105" s="4">
        <f t="shared" si="72"/>
        <v>69.743101807802091</v>
      </c>
    </row>
    <row r="106" spans="1:14" ht="15" customHeight="1" x14ac:dyDescent="0.15">
      <c r="B106" s="35" t="s">
        <v>0</v>
      </c>
      <c r="C106" s="36"/>
      <c r="D106" s="36"/>
      <c r="E106" s="19">
        <v>268</v>
      </c>
      <c r="F106" s="72">
        <v>180</v>
      </c>
      <c r="G106" s="113">
        <f t="shared" si="72"/>
        <v>20.364741641337385</v>
      </c>
      <c r="H106" s="5">
        <f t="shared" si="72"/>
        <v>17.126546146527115</v>
      </c>
    </row>
    <row r="107" spans="1:14" ht="15" customHeight="1" x14ac:dyDescent="0.15">
      <c r="B107" s="38" t="s">
        <v>1</v>
      </c>
      <c r="C107" s="28"/>
      <c r="D107" s="28"/>
      <c r="E107" s="39">
        <f t="shared" ref="E107:H107" si="73">SUM(E104:E106)</f>
        <v>1316</v>
      </c>
      <c r="F107" s="116">
        <f t="shared" si="73"/>
        <v>1051</v>
      </c>
      <c r="G107" s="110">
        <f t="shared" si="73"/>
        <v>100</v>
      </c>
      <c r="H107" s="6">
        <f t="shared" si="73"/>
        <v>100</v>
      </c>
    </row>
    <row r="108" spans="1:14" ht="15" customHeight="1" x14ac:dyDescent="0.15">
      <c r="B108" s="22"/>
      <c r="C108" s="1"/>
      <c r="E108" s="1"/>
      <c r="F108" s="1"/>
      <c r="G108" s="1"/>
      <c r="H108" s="1"/>
    </row>
    <row r="109" spans="1:14" ht="15" customHeight="1" x14ac:dyDescent="0.15">
      <c r="A109" s="1" t="s">
        <v>388</v>
      </c>
      <c r="B109" s="22"/>
      <c r="K109" s="7"/>
    </row>
    <row r="110" spans="1:14" ht="13.65" customHeight="1" x14ac:dyDescent="0.15">
      <c r="B110" s="64"/>
      <c r="C110" s="33"/>
      <c r="D110" s="33"/>
      <c r="E110" s="79"/>
      <c r="F110" s="86"/>
      <c r="G110" s="83" t="s">
        <v>214</v>
      </c>
      <c r="H110" s="86"/>
      <c r="I110" s="86"/>
      <c r="J110" s="106"/>
      <c r="K110" s="86"/>
      <c r="L110" s="83" t="s">
        <v>215</v>
      </c>
      <c r="M110" s="86"/>
      <c r="N110" s="84"/>
    </row>
    <row r="111" spans="1:14" ht="22.65" customHeight="1" x14ac:dyDescent="0.15">
      <c r="B111" s="34"/>
      <c r="D111" s="75"/>
      <c r="E111" s="96" t="s">
        <v>512</v>
      </c>
      <c r="F111" s="96" t="s">
        <v>210</v>
      </c>
      <c r="G111" s="96" t="s">
        <v>211</v>
      </c>
      <c r="H111" s="96" t="s">
        <v>514</v>
      </c>
      <c r="I111" s="102" t="s">
        <v>213</v>
      </c>
      <c r="J111" s="105" t="s">
        <v>512</v>
      </c>
      <c r="K111" s="96" t="s">
        <v>210</v>
      </c>
      <c r="L111" s="96" t="s">
        <v>211</v>
      </c>
      <c r="M111" s="96" t="s">
        <v>514</v>
      </c>
      <c r="N111" s="96" t="s">
        <v>213</v>
      </c>
    </row>
    <row r="112" spans="1:14" ht="12" customHeight="1" x14ac:dyDescent="0.15">
      <c r="B112" s="35"/>
      <c r="C112" s="36"/>
      <c r="D112" s="76"/>
      <c r="E112" s="37"/>
      <c r="F112" s="37"/>
      <c r="G112" s="37"/>
      <c r="H112" s="37"/>
      <c r="I112" s="66"/>
      <c r="J112" s="107">
        <f>E$13</f>
        <v>1983</v>
      </c>
      <c r="K112" s="2">
        <f t="shared" ref="K112" si="74">F$13</f>
        <v>667</v>
      </c>
      <c r="L112" s="2">
        <f t="shared" ref="L112" si="75">G$13</f>
        <v>1316</v>
      </c>
      <c r="M112" s="2">
        <f t="shared" ref="M112" si="76">H$13</f>
        <v>1123</v>
      </c>
      <c r="N112" s="2">
        <f t="shared" ref="N112" si="77">I$13</f>
        <v>1051</v>
      </c>
    </row>
    <row r="113" spans="1:15" ht="15" customHeight="1" x14ac:dyDescent="0.15">
      <c r="B113" s="34" t="s">
        <v>247</v>
      </c>
      <c r="E113" s="17">
        <v>167</v>
      </c>
      <c r="F113" s="17">
        <v>2</v>
      </c>
      <c r="G113" s="17">
        <v>165</v>
      </c>
      <c r="H113" s="17">
        <v>39</v>
      </c>
      <c r="I113" s="103">
        <v>39</v>
      </c>
      <c r="J113" s="108">
        <f t="shared" ref="J113:J122" si="78">E113/J$5*100</f>
        <v>8.4215834594049426</v>
      </c>
      <c r="K113" s="98">
        <f t="shared" ref="K113:K122" si="79">F113/K$5*100</f>
        <v>0.29985007496251875</v>
      </c>
      <c r="L113" s="3">
        <f t="shared" ref="L113:L122" si="80">G113/L$5*100</f>
        <v>12.537993920972646</v>
      </c>
      <c r="M113" s="3">
        <f t="shared" ref="M113:M122" si="81">H113/M$5*100</f>
        <v>3.4728406055209264</v>
      </c>
      <c r="N113" s="3">
        <f t="shared" ref="N113:N122" si="82">I113/N$5*100</f>
        <v>3.7107516650808754</v>
      </c>
    </row>
    <row r="114" spans="1:15" ht="15" customHeight="1" x14ac:dyDescent="0.15">
      <c r="B114" s="34" t="s">
        <v>375</v>
      </c>
      <c r="E114" s="18">
        <v>351</v>
      </c>
      <c r="F114" s="18">
        <v>14</v>
      </c>
      <c r="G114" s="18">
        <v>337</v>
      </c>
      <c r="H114" s="18">
        <v>198</v>
      </c>
      <c r="I114" s="67">
        <v>196</v>
      </c>
      <c r="J114" s="109">
        <f t="shared" si="78"/>
        <v>17.700453857791228</v>
      </c>
      <c r="K114" s="24">
        <f t="shared" si="79"/>
        <v>2.0989505247376314</v>
      </c>
      <c r="L114" s="4">
        <f t="shared" si="80"/>
        <v>25.607902735562309</v>
      </c>
      <c r="M114" s="4">
        <f t="shared" si="81"/>
        <v>17.6313446126447</v>
      </c>
      <c r="N114" s="4">
        <f t="shared" si="82"/>
        <v>18.648905803996193</v>
      </c>
    </row>
    <row r="115" spans="1:15" ht="15" customHeight="1" x14ac:dyDescent="0.15">
      <c r="B115" s="34" t="s">
        <v>376</v>
      </c>
      <c r="E115" s="18">
        <v>388</v>
      </c>
      <c r="F115" s="18">
        <v>63</v>
      </c>
      <c r="G115" s="18">
        <v>325</v>
      </c>
      <c r="H115" s="18">
        <v>275</v>
      </c>
      <c r="I115" s="67">
        <v>269</v>
      </c>
      <c r="J115" s="109">
        <f t="shared" si="78"/>
        <v>19.56631366616238</v>
      </c>
      <c r="K115" s="24">
        <f t="shared" si="79"/>
        <v>9.4452773613193397</v>
      </c>
      <c r="L115" s="4">
        <f t="shared" si="80"/>
        <v>24.696048632218844</v>
      </c>
      <c r="M115" s="4">
        <f t="shared" si="81"/>
        <v>24.487978628673197</v>
      </c>
      <c r="N115" s="4">
        <f t="shared" si="82"/>
        <v>25.594671741198859</v>
      </c>
    </row>
    <row r="116" spans="1:15" ht="15" customHeight="1" x14ac:dyDescent="0.15">
      <c r="B116" s="34" t="s">
        <v>377</v>
      </c>
      <c r="E116" s="18">
        <v>270</v>
      </c>
      <c r="F116" s="18">
        <v>81</v>
      </c>
      <c r="G116" s="18">
        <v>189</v>
      </c>
      <c r="H116" s="18">
        <v>205</v>
      </c>
      <c r="I116" s="67">
        <v>190</v>
      </c>
      <c r="J116" s="109">
        <f t="shared" si="78"/>
        <v>13.615733736762481</v>
      </c>
      <c r="K116" s="24">
        <f t="shared" si="79"/>
        <v>12.143928035982009</v>
      </c>
      <c r="L116" s="4">
        <f t="shared" si="80"/>
        <v>14.361702127659576</v>
      </c>
      <c r="M116" s="4">
        <f t="shared" si="81"/>
        <v>18.254674977738201</v>
      </c>
      <c r="N116" s="4">
        <f t="shared" si="82"/>
        <v>18.078020932445291</v>
      </c>
    </row>
    <row r="117" spans="1:15" ht="15" customHeight="1" x14ac:dyDescent="0.15">
      <c r="B117" s="34" t="s">
        <v>378</v>
      </c>
      <c r="E117" s="18">
        <v>236</v>
      </c>
      <c r="F117" s="18">
        <v>124</v>
      </c>
      <c r="G117" s="18">
        <v>112</v>
      </c>
      <c r="H117" s="18">
        <v>150</v>
      </c>
      <c r="I117" s="67">
        <v>142</v>
      </c>
      <c r="J117" s="109">
        <f t="shared" si="78"/>
        <v>11.901159858799797</v>
      </c>
      <c r="K117" s="24">
        <f t="shared" si="79"/>
        <v>18.590704647676162</v>
      </c>
      <c r="L117" s="4">
        <f t="shared" si="80"/>
        <v>8.5106382978723403</v>
      </c>
      <c r="M117" s="4">
        <f t="shared" si="81"/>
        <v>13.357079252003562</v>
      </c>
      <c r="N117" s="4">
        <f t="shared" si="82"/>
        <v>13.510941960038059</v>
      </c>
    </row>
    <row r="118" spans="1:15" ht="15" customHeight="1" x14ac:dyDescent="0.15">
      <c r="B118" s="34" t="s">
        <v>379</v>
      </c>
      <c r="E118" s="18">
        <v>208</v>
      </c>
      <c r="F118" s="18">
        <v>134</v>
      </c>
      <c r="G118" s="18">
        <v>74</v>
      </c>
      <c r="H118" s="18">
        <v>121</v>
      </c>
      <c r="I118" s="67">
        <v>105</v>
      </c>
      <c r="J118" s="109">
        <f t="shared" si="78"/>
        <v>10.489157841654059</v>
      </c>
      <c r="K118" s="24">
        <f t="shared" si="79"/>
        <v>20.089955022488756</v>
      </c>
      <c r="L118" s="4">
        <f t="shared" si="80"/>
        <v>5.6231003039513681</v>
      </c>
      <c r="M118" s="4">
        <f t="shared" si="81"/>
        <v>10.774710596616206</v>
      </c>
      <c r="N118" s="4">
        <f t="shared" si="82"/>
        <v>9.9904852521408181</v>
      </c>
    </row>
    <row r="119" spans="1:15" ht="15" customHeight="1" x14ac:dyDescent="0.15">
      <c r="B119" s="34" t="s">
        <v>380</v>
      </c>
      <c r="E119" s="18">
        <v>197</v>
      </c>
      <c r="F119" s="18">
        <v>146</v>
      </c>
      <c r="G119" s="18">
        <v>51</v>
      </c>
      <c r="H119" s="18">
        <v>79</v>
      </c>
      <c r="I119" s="67">
        <v>61</v>
      </c>
      <c r="J119" s="109">
        <f t="shared" si="78"/>
        <v>9.9344427634896615</v>
      </c>
      <c r="K119" s="24">
        <f t="shared" si="79"/>
        <v>21.88905547226387</v>
      </c>
      <c r="L119" s="4">
        <f t="shared" si="80"/>
        <v>3.8753799392097261</v>
      </c>
      <c r="M119" s="4">
        <f t="shared" si="81"/>
        <v>7.0347284060552084</v>
      </c>
      <c r="N119" s="4">
        <f t="shared" si="82"/>
        <v>5.803996194100856</v>
      </c>
    </row>
    <row r="120" spans="1:15" ht="15" customHeight="1" x14ac:dyDescent="0.15">
      <c r="B120" s="34" t="s">
        <v>381</v>
      </c>
      <c r="E120" s="18">
        <v>74</v>
      </c>
      <c r="F120" s="18">
        <v>52</v>
      </c>
      <c r="G120" s="18">
        <v>22</v>
      </c>
      <c r="H120" s="18">
        <v>19</v>
      </c>
      <c r="I120" s="67">
        <v>16</v>
      </c>
      <c r="J120" s="109">
        <f t="shared" si="78"/>
        <v>3.7317196167423092</v>
      </c>
      <c r="K120" s="24">
        <f t="shared" si="79"/>
        <v>7.7961019490254868</v>
      </c>
      <c r="L120" s="4">
        <f t="shared" si="80"/>
        <v>1.6717325227963524</v>
      </c>
      <c r="M120" s="4">
        <f t="shared" si="81"/>
        <v>1.6918967052537845</v>
      </c>
      <c r="N120" s="4">
        <f t="shared" si="82"/>
        <v>1.5223596574690772</v>
      </c>
    </row>
    <row r="121" spans="1:15" ht="15" customHeight="1" x14ac:dyDescent="0.15">
      <c r="B121" s="34" t="s">
        <v>248</v>
      </c>
      <c r="E121" s="18">
        <v>69</v>
      </c>
      <c r="F121" s="18">
        <v>50</v>
      </c>
      <c r="G121" s="18">
        <v>19</v>
      </c>
      <c r="H121" s="18">
        <v>17</v>
      </c>
      <c r="I121" s="67">
        <v>13</v>
      </c>
      <c r="J121" s="109">
        <f t="shared" ref="J121" si="83">E121/J$5*100</f>
        <v>3.4795763993948561</v>
      </c>
      <c r="K121" s="24">
        <f t="shared" ref="K121" si="84">F121/K$5*100</f>
        <v>7.4962518740629687</v>
      </c>
      <c r="L121" s="4">
        <f t="shared" ref="L121" si="85">G121/L$5*100</f>
        <v>1.4437689969604863</v>
      </c>
      <c r="M121" s="4">
        <f t="shared" ref="M121" si="86">H121/M$5*100</f>
        <v>1.5138023152270703</v>
      </c>
      <c r="N121" s="4">
        <f t="shared" ref="N121" si="87">I121/N$5*100</f>
        <v>1.2369172216936251</v>
      </c>
    </row>
    <row r="122" spans="1:15" ht="15" customHeight="1" x14ac:dyDescent="0.15">
      <c r="B122" s="35" t="s">
        <v>158</v>
      </c>
      <c r="C122" s="36"/>
      <c r="D122" s="36"/>
      <c r="E122" s="19">
        <v>23</v>
      </c>
      <c r="F122" s="19">
        <v>1</v>
      </c>
      <c r="G122" s="19">
        <v>22</v>
      </c>
      <c r="H122" s="19">
        <v>20</v>
      </c>
      <c r="I122" s="72">
        <v>20</v>
      </c>
      <c r="J122" s="113">
        <f t="shared" si="78"/>
        <v>1.1598587997982854</v>
      </c>
      <c r="K122" s="26">
        <f t="shared" si="79"/>
        <v>0.14992503748125938</v>
      </c>
      <c r="L122" s="5">
        <f t="shared" si="80"/>
        <v>1.6717325227963524</v>
      </c>
      <c r="M122" s="5">
        <f t="shared" si="81"/>
        <v>1.7809439002671414</v>
      </c>
      <c r="N122" s="5">
        <f t="shared" si="82"/>
        <v>1.9029495718363463</v>
      </c>
    </row>
    <row r="123" spans="1:15" ht="15" customHeight="1" x14ac:dyDescent="0.15">
      <c r="B123" s="38" t="s">
        <v>1</v>
      </c>
      <c r="C123" s="28"/>
      <c r="D123" s="29"/>
      <c r="E123" s="39">
        <f t="shared" ref="E123:N123" si="88">SUM(E113:E122)</f>
        <v>1983</v>
      </c>
      <c r="F123" s="39">
        <f t="shared" si="88"/>
        <v>667</v>
      </c>
      <c r="G123" s="39">
        <f t="shared" si="88"/>
        <v>1316</v>
      </c>
      <c r="H123" s="39">
        <f t="shared" si="88"/>
        <v>1123</v>
      </c>
      <c r="I123" s="68">
        <f t="shared" si="88"/>
        <v>1051</v>
      </c>
      <c r="J123" s="110">
        <f t="shared" si="88"/>
        <v>100</v>
      </c>
      <c r="K123" s="25">
        <f t="shared" si="88"/>
        <v>100</v>
      </c>
      <c r="L123" s="6">
        <f t="shared" si="88"/>
        <v>99.999999999999986</v>
      </c>
      <c r="M123" s="6">
        <f t="shared" si="88"/>
        <v>99.999999999999986</v>
      </c>
      <c r="N123" s="6">
        <f t="shared" si="88"/>
        <v>100</v>
      </c>
    </row>
    <row r="124" spans="1:15" ht="15" customHeight="1" x14ac:dyDescent="0.15">
      <c r="B124" s="38" t="s">
        <v>249</v>
      </c>
      <c r="C124" s="28"/>
      <c r="D124" s="29"/>
      <c r="E124" s="40">
        <v>38.845408163265304</v>
      </c>
      <c r="F124" s="40">
        <v>58.866366366366364</v>
      </c>
      <c r="G124" s="40">
        <v>28.54095826893354</v>
      </c>
      <c r="H124" s="40">
        <v>34.80689029918404</v>
      </c>
      <c r="I124" s="40">
        <v>33.526673132880696</v>
      </c>
    </row>
    <row r="125" spans="1:15" ht="15" customHeight="1" x14ac:dyDescent="0.15">
      <c r="B125" s="38" t="s">
        <v>250</v>
      </c>
      <c r="C125" s="28"/>
      <c r="D125" s="29"/>
      <c r="E125" s="47">
        <v>501</v>
      </c>
      <c r="F125" s="47">
        <v>424</v>
      </c>
      <c r="G125" s="47">
        <v>501</v>
      </c>
      <c r="H125" s="47">
        <v>207</v>
      </c>
      <c r="I125" s="47">
        <v>181</v>
      </c>
    </row>
    <row r="126" spans="1:15" ht="15" customHeight="1" x14ac:dyDescent="0.15">
      <c r="B126" s="38" t="s">
        <v>251</v>
      </c>
      <c r="C126" s="28"/>
      <c r="D126" s="29"/>
      <c r="E126" s="47">
        <v>1</v>
      </c>
      <c r="F126" s="47">
        <v>9</v>
      </c>
      <c r="G126" s="47">
        <v>1</v>
      </c>
      <c r="H126" s="47">
        <v>1</v>
      </c>
      <c r="I126" s="47">
        <v>1</v>
      </c>
    </row>
    <row r="127" spans="1:15" ht="15" customHeight="1" x14ac:dyDescent="0.15">
      <c r="B127" s="62"/>
      <c r="C127" s="45"/>
      <c r="D127" s="45"/>
      <c r="E127" s="111"/>
      <c r="F127" s="30"/>
      <c r="G127" s="30"/>
      <c r="H127" s="111"/>
      <c r="I127" s="30"/>
      <c r="J127" s="30"/>
      <c r="K127" s="111"/>
      <c r="L127" s="30"/>
      <c r="M127" s="30"/>
      <c r="N127" s="111"/>
      <c r="O127" s="30"/>
    </row>
    <row r="128" spans="1:15" ht="15" customHeight="1" x14ac:dyDescent="0.15">
      <c r="A128" s="1" t="s">
        <v>509</v>
      </c>
      <c r="B128" s="22"/>
      <c r="K128" s="7"/>
    </row>
    <row r="129" spans="2:14" ht="13.65" customHeight="1" x14ac:dyDescent="0.15">
      <c r="B129" s="64"/>
      <c r="C129" s="33"/>
      <c r="D129" s="33"/>
      <c r="E129" s="79"/>
      <c r="F129" s="86"/>
      <c r="G129" s="83" t="s">
        <v>214</v>
      </c>
      <c r="H129" s="86"/>
      <c r="I129" s="86"/>
      <c r="J129" s="106"/>
      <c r="K129" s="86"/>
      <c r="L129" s="83" t="s">
        <v>215</v>
      </c>
      <c r="M129" s="86"/>
      <c r="N129" s="84"/>
    </row>
    <row r="130" spans="2:14" ht="22.65" customHeight="1" x14ac:dyDescent="0.15">
      <c r="B130" s="34"/>
      <c r="D130" s="75"/>
      <c r="E130" s="96" t="s">
        <v>512</v>
      </c>
      <c r="F130" s="96" t="s">
        <v>210</v>
      </c>
      <c r="G130" s="96" t="s">
        <v>211</v>
      </c>
      <c r="H130" s="96" t="s">
        <v>514</v>
      </c>
      <c r="I130" s="102" t="s">
        <v>213</v>
      </c>
      <c r="J130" s="105" t="s">
        <v>512</v>
      </c>
      <c r="K130" s="96" t="s">
        <v>210</v>
      </c>
      <c r="L130" s="96" t="s">
        <v>211</v>
      </c>
      <c r="M130" s="96" t="s">
        <v>514</v>
      </c>
      <c r="N130" s="96" t="s">
        <v>213</v>
      </c>
    </row>
    <row r="131" spans="2:14" ht="12" customHeight="1" x14ac:dyDescent="0.15">
      <c r="B131" s="35"/>
      <c r="C131" s="36"/>
      <c r="D131" s="76"/>
      <c r="E131" s="37"/>
      <c r="F131" s="37"/>
      <c r="G131" s="37"/>
      <c r="H131" s="37"/>
      <c r="I131" s="66"/>
      <c r="J131" s="107">
        <f>E$13</f>
        <v>1983</v>
      </c>
      <c r="K131" s="2">
        <f t="shared" ref="K131" si="89">F$13</f>
        <v>667</v>
      </c>
      <c r="L131" s="2">
        <f t="shared" ref="L131" si="90">G$13</f>
        <v>1316</v>
      </c>
      <c r="M131" s="2">
        <f t="shared" ref="M131" si="91">H$13</f>
        <v>1123</v>
      </c>
      <c r="N131" s="2">
        <f t="shared" ref="N131" si="92">I$13</f>
        <v>1051</v>
      </c>
    </row>
    <row r="132" spans="2:14" ht="15" customHeight="1" x14ac:dyDescent="0.15">
      <c r="B132" s="34" t="s">
        <v>247</v>
      </c>
      <c r="E132" s="17">
        <v>209</v>
      </c>
      <c r="F132" s="17">
        <v>4</v>
      </c>
      <c r="G132" s="17">
        <v>205</v>
      </c>
      <c r="H132" s="17">
        <v>73</v>
      </c>
      <c r="I132" s="103">
        <v>73</v>
      </c>
      <c r="J132" s="108">
        <f t="shared" ref="J132:J141" si="93">E132/J$5*100</f>
        <v>10.53958648512355</v>
      </c>
      <c r="K132" s="98">
        <f t="shared" ref="K132:K141" si="94">F132/K$5*100</f>
        <v>0.59970014992503751</v>
      </c>
      <c r="L132" s="3">
        <f t="shared" ref="L132:L141" si="95">G132/L$5*100</f>
        <v>15.577507598784193</v>
      </c>
      <c r="M132" s="3">
        <f t="shared" ref="M132:M141" si="96">H132/M$5*100</f>
        <v>6.5004452359750662</v>
      </c>
      <c r="N132" s="3">
        <f t="shared" ref="N132:N141" si="97">I132/N$5*100</f>
        <v>6.9457659372026637</v>
      </c>
    </row>
    <row r="133" spans="2:14" ht="15" customHeight="1" x14ac:dyDescent="0.15">
      <c r="B133" s="34" t="s">
        <v>375</v>
      </c>
      <c r="E133" s="18">
        <v>388</v>
      </c>
      <c r="F133" s="18">
        <v>20</v>
      </c>
      <c r="G133" s="18">
        <v>368</v>
      </c>
      <c r="H133" s="18">
        <v>240</v>
      </c>
      <c r="I133" s="67">
        <v>236</v>
      </c>
      <c r="J133" s="109">
        <f t="shared" si="93"/>
        <v>19.56631366616238</v>
      </c>
      <c r="K133" s="24">
        <f t="shared" si="94"/>
        <v>2.9985007496251872</v>
      </c>
      <c r="L133" s="4">
        <f t="shared" si="95"/>
        <v>27.96352583586626</v>
      </c>
      <c r="M133" s="4">
        <f t="shared" si="96"/>
        <v>21.371326803205697</v>
      </c>
      <c r="N133" s="4">
        <f t="shared" si="97"/>
        <v>22.454804947668887</v>
      </c>
    </row>
    <row r="134" spans="2:14" ht="15" customHeight="1" x14ac:dyDescent="0.15">
      <c r="B134" s="34" t="s">
        <v>376</v>
      </c>
      <c r="E134" s="18">
        <v>420</v>
      </c>
      <c r="F134" s="18">
        <v>86</v>
      </c>
      <c r="G134" s="18">
        <v>334</v>
      </c>
      <c r="H134" s="18">
        <v>296</v>
      </c>
      <c r="I134" s="67">
        <v>285</v>
      </c>
      <c r="J134" s="109">
        <f t="shared" si="93"/>
        <v>21.180030257186079</v>
      </c>
      <c r="K134" s="24">
        <f t="shared" si="94"/>
        <v>12.893553223388308</v>
      </c>
      <c r="L134" s="4">
        <f t="shared" si="95"/>
        <v>25.379939209726444</v>
      </c>
      <c r="M134" s="4">
        <f t="shared" si="96"/>
        <v>26.357969723953694</v>
      </c>
      <c r="N134" s="4">
        <f t="shared" si="97"/>
        <v>27.117031398667933</v>
      </c>
    </row>
    <row r="135" spans="2:14" ht="15" customHeight="1" x14ac:dyDescent="0.15">
      <c r="B135" s="34" t="s">
        <v>377</v>
      </c>
      <c r="E135" s="18">
        <v>252</v>
      </c>
      <c r="F135" s="18">
        <v>91</v>
      </c>
      <c r="G135" s="18">
        <v>161</v>
      </c>
      <c r="H135" s="18">
        <v>181</v>
      </c>
      <c r="I135" s="67">
        <v>173</v>
      </c>
      <c r="J135" s="109">
        <f t="shared" si="93"/>
        <v>12.708018154311649</v>
      </c>
      <c r="K135" s="24">
        <f t="shared" si="94"/>
        <v>13.643178410794601</v>
      </c>
      <c r="L135" s="4">
        <f t="shared" si="95"/>
        <v>12.23404255319149</v>
      </c>
      <c r="M135" s="4">
        <f t="shared" si="96"/>
        <v>16.117542297417632</v>
      </c>
      <c r="N135" s="4">
        <f t="shared" si="97"/>
        <v>16.460513796384397</v>
      </c>
    </row>
    <row r="136" spans="2:14" ht="15" customHeight="1" x14ac:dyDescent="0.15">
      <c r="B136" s="34" t="s">
        <v>378</v>
      </c>
      <c r="E136" s="18">
        <v>251</v>
      </c>
      <c r="F136" s="18">
        <v>154</v>
      </c>
      <c r="G136" s="18">
        <v>97</v>
      </c>
      <c r="H136" s="18">
        <v>135</v>
      </c>
      <c r="I136" s="67">
        <v>122</v>
      </c>
      <c r="J136" s="109">
        <f t="shared" si="93"/>
        <v>12.657589510842158</v>
      </c>
      <c r="K136" s="24">
        <f t="shared" si="94"/>
        <v>23.088455772113946</v>
      </c>
      <c r="L136" s="4">
        <f t="shared" si="95"/>
        <v>7.3708206686930096</v>
      </c>
      <c r="M136" s="4">
        <f t="shared" si="96"/>
        <v>12.021371326803205</v>
      </c>
      <c r="N136" s="4">
        <f t="shared" si="97"/>
        <v>11.607992388201712</v>
      </c>
    </row>
    <row r="137" spans="2:14" ht="15" customHeight="1" x14ac:dyDescent="0.15">
      <c r="B137" s="34" t="s">
        <v>379</v>
      </c>
      <c r="E137" s="18">
        <v>178</v>
      </c>
      <c r="F137" s="18">
        <v>123</v>
      </c>
      <c r="G137" s="18">
        <v>55</v>
      </c>
      <c r="H137" s="18">
        <v>89</v>
      </c>
      <c r="I137" s="67">
        <v>73</v>
      </c>
      <c r="J137" s="109">
        <f t="shared" si="93"/>
        <v>8.97629853756934</v>
      </c>
      <c r="K137" s="24">
        <f t="shared" si="94"/>
        <v>18.440779610194902</v>
      </c>
      <c r="L137" s="4">
        <f t="shared" si="95"/>
        <v>4.1793313069908811</v>
      </c>
      <c r="M137" s="4">
        <f t="shared" si="96"/>
        <v>7.92520035618878</v>
      </c>
      <c r="N137" s="4">
        <f t="shared" si="97"/>
        <v>6.9457659372026637</v>
      </c>
    </row>
    <row r="138" spans="2:14" ht="15" customHeight="1" x14ac:dyDescent="0.15">
      <c r="B138" s="34" t="s">
        <v>380</v>
      </c>
      <c r="E138" s="18">
        <v>151</v>
      </c>
      <c r="F138" s="18">
        <v>106</v>
      </c>
      <c r="G138" s="18">
        <v>45</v>
      </c>
      <c r="H138" s="18">
        <v>53</v>
      </c>
      <c r="I138" s="67">
        <v>39</v>
      </c>
      <c r="J138" s="109">
        <f t="shared" si="93"/>
        <v>7.6147251638930911</v>
      </c>
      <c r="K138" s="24">
        <f t="shared" si="94"/>
        <v>15.892053973013493</v>
      </c>
      <c r="L138" s="4">
        <f t="shared" si="95"/>
        <v>3.4194528875379939</v>
      </c>
      <c r="M138" s="4">
        <f t="shared" si="96"/>
        <v>4.7195013357079247</v>
      </c>
      <c r="N138" s="4">
        <f t="shared" si="97"/>
        <v>3.7107516650808754</v>
      </c>
    </row>
    <row r="139" spans="2:14" ht="15" customHeight="1" x14ac:dyDescent="0.15">
      <c r="B139" s="34" t="s">
        <v>381</v>
      </c>
      <c r="E139" s="18">
        <v>59</v>
      </c>
      <c r="F139" s="18">
        <v>46</v>
      </c>
      <c r="G139" s="18">
        <v>13</v>
      </c>
      <c r="H139" s="18">
        <v>18</v>
      </c>
      <c r="I139" s="67">
        <v>14</v>
      </c>
      <c r="J139" s="109">
        <f t="shared" ref="J139:J140" si="98">E139/J$5*100</f>
        <v>2.9752899646999493</v>
      </c>
      <c r="K139" s="24">
        <f t="shared" si="94"/>
        <v>6.8965517241379306</v>
      </c>
      <c r="L139" s="4">
        <f t="shared" ref="L139:L140" si="99">G139/L$5*100</f>
        <v>0.9878419452887538</v>
      </c>
      <c r="M139" s="4">
        <f t="shared" ref="M139:M140" si="100">H139/M$5*100</f>
        <v>1.6028495102404272</v>
      </c>
      <c r="N139" s="4">
        <f t="shared" ref="N139:N140" si="101">I139/N$5*100</f>
        <v>1.3320647002854424</v>
      </c>
    </row>
    <row r="140" spans="2:14" ht="15" customHeight="1" x14ac:dyDescent="0.15">
      <c r="B140" s="34" t="s">
        <v>248</v>
      </c>
      <c r="E140" s="18">
        <v>46</v>
      </c>
      <c r="F140" s="18">
        <v>31</v>
      </c>
      <c r="G140" s="18">
        <v>15</v>
      </c>
      <c r="H140" s="18">
        <v>8</v>
      </c>
      <c r="I140" s="67">
        <v>7</v>
      </c>
      <c r="J140" s="109">
        <f t="shared" si="98"/>
        <v>2.3197175995965709</v>
      </c>
      <c r="K140" s="24">
        <f t="shared" si="94"/>
        <v>4.6476761619190405</v>
      </c>
      <c r="L140" s="4">
        <f t="shared" si="99"/>
        <v>1.1398176291793314</v>
      </c>
      <c r="M140" s="4">
        <f t="shared" si="100"/>
        <v>0.7123775601068566</v>
      </c>
      <c r="N140" s="4">
        <f t="shared" si="101"/>
        <v>0.66603235014272122</v>
      </c>
    </row>
    <row r="141" spans="2:14" ht="15" customHeight="1" x14ac:dyDescent="0.15">
      <c r="B141" s="35" t="s">
        <v>158</v>
      </c>
      <c r="C141" s="36"/>
      <c r="D141" s="36"/>
      <c r="E141" s="19">
        <v>29</v>
      </c>
      <c r="F141" s="19">
        <v>6</v>
      </c>
      <c r="G141" s="19">
        <v>23</v>
      </c>
      <c r="H141" s="19">
        <v>30</v>
      </c>
      <c r="I141" s="72">
        <v>29</v>
      </c>
      <c r="J141" s="113">
        <f t="shared" si="93"/>
        <v>1.4624306606152295</v>
      </c>
      <c r="K141" s="26">
        <f t="shared" si="94"/>
        <v>0.8995502248875562</v>
      </c>
      <c r="L141" s="5">
        <f t="shared" si="95"/>
        <v>1.7477203647416413</v>
      </c>
      <c r="M141" s="5">
        <f t="shared" si="96"/>
        <v>2.6714158504007122</v>
      </c>
      <c r="N141" s="5">
        <f t="shared" si="97"/>
        <v>2.759276879162702</v>
      </c>
    </row>
    <row r="142" spans="2:14" ht="15" customHeight="1" x14ac:dyDescent="0.15">
      <c r="B142" s="38" t="s">
        <v>1</v>
      </c>
      <c r="C142" s="28"/>
      <c r="D142" s="29"/>
      <c r="E142" s="39">
        <f t="shared" ref="E142:N142" si="102">SUM(E132:E141)</f>
        <v>1983</v>
      </c>
      <c r="F142" s="39">
        <f t="shared" si="102"/>
        <v>667</v>
      </c>
      <c r="G142" s="39">
        <f t="shared" si="102"/>
        <v>1316</v>
      </c>
      <c r="H142" s="39">
        <f t="shared" si="102"/>
        <v>1123</v>
      </c>
      <c r="I142" s="68">
        <f t="shared" si="102"/>
        <v>1051</v>
      </c>
      <c r="J142" s="110">
        <f t="shared" si="102"/>
        <v>99.999999999999986</v>
      </c>
      <c r="K142" s="25">
        <f t="shared" si="102"/>
        <v>100</v>
      </c>
      <c r="L142" s="6">
        <f t="shared" si="102"/>
        <v>99.999999999999986</v>
      </c>
      <c r="M142" s="6">
        <f t="shared" si="102"/>
        <v>99.999999999999986</v>
      </c>
      <c r="N142" s="6">
        <f t="shared" si="102"/>
        <v>99.999999999999986</v>
      </c>
    </row>
    <row r="143" spans="2:14" ht="15" customHeight="1" x14ac:dyDescent="0.15">
      <c r="B143" s="38" t="s">
        <v>249</v>
      </c>
      <c r="C143" s="28"/>
      <c r="D143" s="29"/>
      <c r="E143" s="40">
        <v>35.482599795291712</v>
      </c>
      <c r="F143" s="40">
        <v>53.995461422087743</v>
      </c>
      <c r="G143" s="40">
        <v>26.018561484918795</v>
      </c>
      <c r="H143" s="40">
        <v>31.423604757548034</v>
      </c>
      <c r="I143" s="40">
        <v>30.110567514677104</v>
      </c>
    </row>
    <row r="144" spans="2:14" ht="15" customHeight="1" x14ac:dyDescent="0.15">
      <c r="B144" s="38" t="s">
        <v>250</v>
      </c>
      <c r="C144" s="28"/>
      <c r="D144" s="29"/>
      <c r="E144" s="47">
        <v>415</v>
      </c>
      <c r="F144" s="47">
        <v>400</v>
      </c>
      <c r="G144" s="47">
        <v>415</v>
      </c>
      <c r="H144" s="47">
        <v>206</v>
      </c>
      <c r="I144" s="47">
        <v>154</v>
      </c>
    </row>
    <row r="145" spans="1:15" ht="15" customHeight="1" x14ac:dyDescent="0.15">
      <c r="B145" s="38" t="s">
        <v>251</v>
      </c>
      <c r="C145" s="28"/>
      <c r="D145" s="29"/>
      <c r="E145" s="47">
        <v>1</v>
      </c>
      <c r="F145" s="47">
        <v>7</v>
      </c>
      <c r="G145" s="47">
        <v>1</v>
      </c>
      <c r="H145" s="47">
        <v>1</v>
      </c>
      <c r="I145" s="47">
        <v>1</v>
      </c>
    </row>
    <row r="146" spans="1:15" ht="15" customHeight="1" x14ac:dyDescent="0.15">
      <c r="B146" s="62"/>
      <c r="C146" s="45"/>
      <c r="D146" s="45"/>
      <c r="E146" s="111"/>
      <c r="F146" s="30"/>
      <c r="G146" s="30"/>
      <c r="H146" s="111"/>
      <c r="I146" s="30"/>
      <c r="J146" s="30"/>
      <c r="K146" s="111"/>
      <c r="L146" s="30"/>
      <c r="M146" s="30"/>
      <c r="N146" s="111"/>
      <c r="O146" s="30"/>
    </row>
    <row r="147" spans="1:15" ht="15" customHeight="1" x14ac:dyDescent="0.15">
      <c r="A147" s="1" t="s">
        <v>525</v>
      </c>
      <c r="B147" s="22"/>
      <c r="C147" s="1"/>
      <c r="E147" s="1"/>
      <c r="F147" s="1"/>
      <c r="G147" s="1"/>
      <c r="H147" s="1"/>
    </row>
    <row r="148" spans="1:15" ht="13.65" customHeight="1" x14ac:dyDescent="0.15">
      <c r="B148" s="64"/>
      <c r="C148" s="33"/>
      <c r="D148" s="33"/>
      <c r="E148" s="79"/>
      <c r="F148" s="86"/>
      <c r="G148" s="83" t="s">
        <v>214</v>
      </c>
      <c r="H148" s="86"/>
      <c r="I148" s="86"/>
      <c r="J148" s="106"/>
      <c r="K148" s="86"/>
      <c r="L148" s="83" t="s">
        <v>215</v>
      </c>
      <c r="M148" s="86"/>
      <c r="N148" s="84"/>
    </row>
    <row r="149" spans="1:15" ht="22.65" customHeight="1" x14ac:dyDescent="0.15">
      <c r="B149" s="34"/>
      <c r="D149" s="75"/>
      <c r="E149" s="96" t="s">
        <v>512</v>
      </c>
      <c r="F149" s="96" t="s">
        <v>210</v>
      </c>
      <c r="G149" s="96" t="s">
        <v>211</v>
      </c>
      <c r="H149" s="96" t="s">
        <v>514</v>
      </c>
      <c r="I149" s="102" t="s">
        <v>213</v>
      </c>
      <c r="J149" s="105" t="s">
        <v>512</v>
      </c>
      <c r="K149" s="96" t="s">
        <v>210</v>
      </c>
      <c r="L149" s="96" t="s">
        <v>211</v>
      </c>
      <c r="M149" s="96" t="s">
        <v>514</v>
      </c>
      <c r="N149" s="96" t="s">
        <v>213</v>
      </c>
    </row>
    <row r="150" spans="1:15" ht="12" customHeight="1" x14ac:dyDescent="0.15">
      <c r="B150" s="35"/>
      <c r="C150" s="36"/>
      <c r="D150" s="76"/>
      <c r="E150" s="37"/>
      <c r="F150" s="37"/>
      <c r="G150" s="37"/>
      <c r="H150" s="37"/>
      <c r="I150" s="66"/>
      <c r="J150" s="107">
        <f>E$13</f>
        <v>1983</v>
      </c>
      <c r="K150" s="2">
        <f t="shared" ref="K150" si="103">F$13</f>
        <v>667</v>
      </c>
      <c r="L150" s="2">
        <f t="shared" ref="L150" si="104">G$13</f>
        <v>1316</v>
      </c>
      <c r="M150" s="2">
        <f t="shared" ref="M150" si="105">H$13</f>
        <v>1123</v>
      </c>
      <c r="N150" s="2">
        <f t="shared" ref="N150" si="106">I$13</f>
        <v>1051</v>
      </c>
    </row>
    <row r="151" spans="1:15" ht="15" customHeight="1" x14ac:dyDescent="0.15">
      <c r="B151" s="34" t="s">
        <v>180</v>
      </c>
      <c r="E151" s="17">
        <v>21</v>
      </c>
      <c r="F151" s="17">
        <v>2</v>
      </c>
      <c r="G151" s="17">
        <v>19</v>
      </c>
      <c r="H151" s="17">
        <v>29</v>
      </c>
      <c r="I151" s="103">
        <v>29</v>
      </c>
      <c r="J151" s="108">
        <f t="shared" ref="J151:J156" si="107">E151/J$5*100</f>
        <v>1.059001512859304</v>
      </c>
      <c r="K151" s="98">
        <f t="shared" ref="K151:K156" si="108">F151/K$5*100</f>
        <v>0.29985007496251875</v>
      </c>
      <c r="L151" s="3">
        <f t="shared" ref="L151:L156" si="109">G151/L$5*100</f>
        <v>1.4437689969604863</v>
      </c>
      <c r="M151" s="3">
        <f t="shared" ref="M151:M156" si="110">H151/M$5*100</f>
        <v>2.5823686553873553</v>
      </c>
      <c r="N151" s="3">
        <f t="shared" ref="N151:N156" si="111">I151/N$5*100</f>
        <v>2.759276879162702</v>
      </c>
    </row>
    <row r="152" spans="1:15" ht="15" customHeight="1" x14ac:dyDescent="0.15">
      <c r="B152" s="34" t="s">
        <v>181</v>
      </c>
      <c r="E152" s="18">
        <v>90</v>
      </c>
      <c r="F152" s="18">
        <v>20</v>
      </c>
      <c r="G152" s="18">
        <v>70</v>
      </c>
      <c r="H152" s="18">
        <v>51</v>
      </c>
      <c r="I152" s="67">
        <v>48</v>
      </c>
      <c r="J152" s="109">
        <f t="shared" si="107"/>
        <v>4.5385779122541603</v>
      </c>
      <c r="K152" s="24">
        <f t="shared" si="108"/>
        <v>2.9985007496251872</v>
      </c>
      <c r="L152" s="4">
        <f t="shared" si="109"/>
        <v>5.3191489361702127</v>
      </c>
      <c r="M152" s="4">
        <f t="shared" si="110"/>
        <v>4.5414069456812109</v>
      </c>
      <c r="N152" s="4">
        <f t="shared" si="111"/>
        <v>4.5670789724072316</v>
      </c>
    </row>
    <row r="153" spans="1:15" ht="15" customHeight="1" x14ac:dyDescent="0.15">
      <c r="B153" s="34" t="s">
        <v>358</v>
      </c>
      <c r="E153" s="18">
        <v>398</v>
      </c>
      <c r="F153" s="18">
        <v>146</v>
      </c>
      <c r="G153" s="18">
        <v>252</v>
      </c>
      <c r="H153" s="18">
        <v>252</v>
      </c>
      <c r="I153" s="67">
        <v>240</v>
      </c>
      <c r="J153" s="109">
        <f t="shared" si="107"/>
        <v>20.070600100857288</v>
      </c>
      <c r="K153" s="24">
        <f t="shared" si="108"/>
        <v>21.88905547226387</v>
      </c>
      <c r="L153" s="4">
        <f t="shared" si="109"/>
        <v>19.148936170212767</v>
      </c>
      <c r="M153" s="4">
        <f t="shared" si="110"/>
        <v>22.439893143365982</v>
      </c>
      <c r="N153" s="4">
        <f t="shared" si="111"/>
        <v>22.835394862036157</v>
      </c>
    </row>
    <row r="154" spans="1:15" ht="15" customHeight="1" x14ac:dyDescent="0.15">
      <c r="B154" s="34" t="s">
        <v>161</v>
      </c>
      <c r="E154" s="18">
        <v>699</v>
      </c>
      <c r="F154" s="18">
        <v>328</v>
      </c>
      <c r="G154" s="18">
        <v>371</v>
      </c>
      <c r="H154" s="18">
        <v>387</v>
      </c>
      <c r="I154" s="67">
        <v>360</v>
      </c>
      <c r="J154" s="109">
        <f t="shared" si="107"/>
        <v>35.249621785173979</v>
      </c>
      <c r="K154" s="24">
        <f t="shared" si="108"/>
        <v>49.175412293853071</v>
      </c>
      <c r="L154" s="4">
        <f t="shared" si="109"/>
        <v>28.191489361702125</v>
      </c>
      <c r="M154" s="4">
        <f t="shared" si="110"/>
        <v>34.461264470169191</v>
      </c>
      <c r="N154" s="4">
        <f t="shared" si="111"/>
        <v>34.25309229305423</v>
      </c>
    </row>
    <row r="155" spans="1:15" ht="15" customHeight="1" x14ac:dyDescent="0.15">
      <c r="B155" s="34" t="s">
        <v>253</v>
      </c>
      <c r="E155" s="18">
        <v>742</v>
      </c>
      <c r="F155" s="18">
        <v>165</v>
      </c>
      <c r="G155" s="18">
        <v>577</v>
      </c>
      <c r="H155" s="18">
        <v>374</v>
      </c>
      <c r="I155" s="67">
        <v>345</v>
      </c>
      <c r="J155" s="109">
        <f t="shared" si="107"/>
        <v>37.418053454362074</v>
      </c>
      <c r="K155" s="24">
        <f t="shared" si="108"/>
        <v>24.737631184407796</v>
      </c>
      <c r="L155" s="4">
        <f t="shared" si="109"/>
        <v>43.844984802431611</v>
      </c>
      <c r="M155" s="4">
        <f t="shared" si="110"/>
        <v>33.303650934995552</v>
      </c>
      <c r="N155" s="4">
        <f t="shared" si="111"/>
        <v>32.825880114176975</v>
      </c>
    </row>
    <row r="156" spans="1:15" ht="15" customHeight="1" x14ac:dyDescent="0.15">
      <c r="B156" s="35" t="s">
        <v>158</v>
      </c>
      <c r="C156" s="36"/>
      <c r="D156" s="36"/>
      <c r="E156" s="19">
        <v>33</v>
      </c>
      <c r="F156" s="19">
        <v>6</v>
      </c>
      <c r="G156" s="19">
        <v>27</v>
      </c>
      <c r="H156" s="19">
        <v>30</v>
      </c>
      <c r="I156" s="72">
        <v>29</v>
      </c>
      <c r="J156" s="113">
        <f t="shared" si="107"/>
        <v>1.6641452344931922</v>
      </c>
      <c r="K156" s="26">
        <f t="shared" si="108"/>
        <v>0.8995502248875562</v>
      </c>
      <c r="L156" s="5">
        <f t="shared" si="109"/>
        <v>2.0516717325227964</v>
      </c>
      <c r="M156" s="5">
        <f t="shared" si="110"/>
        <v>2.6714158504007122</v>
      </c>
      <c r="N156" s="5">
        <f t="shared" si="111"/>
        <v>2.759276879162702</v>
      </c>
    </row>
    <row r="157" spans="1:15" ht="15" customHeight="1" x14ac:dyDescent="0.15">
      <c r="B157" s="38" t="s">
        <v>1</v>
      </c>
      <c r="C157" s="28"/>
      <c r="D157" s="29"/>
      <c r="E157" s="39">
        <f t="shared" ref="E157:N157" si="112">SUM(E151:E156)</f>
        <v>1983</v>
      </c>
      <c r="F157" s="39">
        <f t="shared" si="112"/>
        <v>667</v>
      </c>
      <c r="G157" s="39">
        <f t="shared" si="112"/>
        <v>1316</v>
      </c>
      <c r="H157" s="39">
        <f t="shared" si="112"/>
        <v>1123</v>
      </c>
      <c r="I157" s="68">
        <f t="shared" si="112"/>
        <v>1051</v>
      </c>
      <c r="J157" s="110">
        <f t="shared" si="112"/>
        <v>100</v>
      </c>
      <c r="K157" s="25">
        <f t="shared" si="112"/>
        <v>100.00000000000001</v>
      </c>
      <c r="L157" s="6">
        <f t="shared" si="112"/>
        <v>99.999999999999986</v>
      </c>
      <c r="M157" s="6">
        <f t="shared" si="112"/>
        <v>100</v>
      </c>
      <c r="N157" s="6">
        <f t="shared" si="112"/>
        <v>99.999999999999986</v>
      </c>
    </row>
    <row r="158" spans="1:15" ht="15" customHeight="1" x14ac:dyDescent="0.15">
      <c r="B158" s="38" t="s">
        <v>91</v>
      </c>
      <c r="C158" s="28"/>
      <c r="D158" s="29"/>
      <c r="E158" s="40">
        <v>92.1350035365396</v>
      </c>
      <c r="F158" s="40">
        <v>92.45395035166483</v>
      </c>
      <c r="G158" s="40">
        <v>91.971447411793676</v>
      </c>
      <c r="H158" s="40">
        <v>90.360541561152459</v>
      </c>
      <c r="I158" s="40">
        <v>90.100570591213412</v>
      </c>
    </row>
    <row r="159" spans="1:15" ht="15" customHeight="1" x14ac:dyDescent="0.15">
      <c r="B159" s="351" t="s">
        <v>372</v>
      </c>
      <c r="C159" s="181"/>
      <c r="D159" s="352"/>
      <c r="E159" s="353">
        <v>93.805529622354214</v>
      </c>
      <c r="F159" s="353">
        <v>93.616171957134824</v>
      </c>
      <c r="G159" s="353">
        <v>93.833343570465829</v>
      </c>
      <c r="H159" s="353">
        <v>92.423036570381043</v>
      </c>
      <c r="I159" s="353">
        <v>92.211714390984554</v>
      </c>
    </row>
    <row r="160" spans="1:15" ht="15" customHeight="1" x14ac:dyDescent="0.15">
      <c r="B160" s="62"/>
      <c r="C160" s="45"/>
      <c r="D160" s="45"/>
      <c r="E160" s="111"/>
      <c r="F160" s="30"/>
      <c r="G160" s="30"/>
      <c r="H160" s="111"/>
      <c r="I160" s="30"/>
      <c r="J160" s="30"/>
      <c r="K160" s="111"/>
      <c r="L160" s="30"/>
      <c r="M160" s="30"/>
      <c r="N160" s="111"/>
      <c r="O160" s="30"/>
    </row>
    <row r="161" spans="1:15" ht="15" customHeight="1" x14ac:dyDescent="0.15">
      <c r="A161" s="1" t="s">
        <v>389</v>
      </c>
      <c r="B161" s="62"/>
      <c r="C161" s="45"/>
      <c r="D161" s="91"/>
      <c r="E161" s="91"/>
      <c r="F161" s="92"/>
      <c r="G161" s="91"/>
      <c r="H161" s="46"/>
    </row>
    <row r="162" spans="1:15" ht="15" customHeight="1" x14ac:dyDescent="0.15">
      <c r="B162" s="57" t="s">
        <v>512</v>
      </c>
      <c r="C162" s="58"/>
      <c r="D162" s="28"/>
      <c r="E162" s="28"/>
      <c r="F162" s="230"/>
      <c r="G162" s="81" t="s">
        <v>317</v>
      </c>
      <c r="H162" s="120" t="s">
        <v>318</v>
      </c>
      <c r="I162" s="81" t="s">
        <v>319</v>
      </c>
      <c r="J162" s="82" t="s">
        <v>320</v>
      </c>
      <c r="K162" s="81" t="s">
        <v>321</v>
      </c>
    </row>
    <row r="163" spans="1:15" ht="15" customHeight="1" x14ac:dyDescent="0.15">
      <c r="B163" s="205" t="s">
        <v>322</v>
      </c>
      <c r="C163" s="64" t="s">
        <v>165</v>
      </c>
      <c r="F163" s="231"/>
      <c r="G163" s="8">
        <v>268</v>
      </c>
      <c r="H163" s="8">
        <v>152</v>
      </c>
      <c r="I163" s="8">
        <v>1065</v>
      </c>
      <c r="J163" s="8">
        <v>498</v>
      </c>
      <c r="K163" s="17">
        <f>SUM(G163:J163)</f>
        <v>1983</v>
      </c>
    </row>
    <row r="164" spans="1:15" ht="15" customHeight="1" x14ac:dyDescent="0.15">
      <c r="B164" s="206"/>
      <c r="C164" s="77" t="s">
        <v>56</v>
      </c>
      <c r="F164" s="231"/>
      <c r="G164" s="9">
        <v>508</v>
      </c>
      <c r="H164" s="9">
        <v>174</v>
      </c>
      <c r="I164" s="9">
        <v>938</v>
      </c>
      <c r="J164" s="9">
        <v>363</v>
      </c>
      <c r="K164" s="18">
        <f t="shared" ref="K164:K174" si="113">SUM(G164:J164)</f>
        <v>1983</v>
      </c>
    </row>
    <row r="165" spans="1:15" ht="15" customHeight="1" x14ac:dyDescent="0.15">
      <c r="B165" s="206"/>
      <c r="C165" s="77" t="s">
        <v>173</v>
      </c>
      <c r="F165" s="231"/>
      <c r="G165" s="9">
        <v>100</v>
      </c>
      <c r="H165" s="9">
        <v>73</v>
      </c>
      <c r="I165" s="9">
        <v>1207</v>
      </c>
      <c r="J165" s="9">
        <v>603</v>
      </c>
      <c r="K165" s="18">
        <f t="shared" si="113"/>
        <v>1983</v>
      </c>
    </row>
    <row r="166" spans="1:15" ht="15" customHeight="1" x14ac:dyDescent="0.15">
      <c r="B166" s="206"/>
      <c r="C166" s="77" t="s">
        <v>57</v>
      </c>
      <c r="F166" s="231"/>
      <c r="G166" s="9">
        <v>522</v>
      </c>
      <c r="H166" s="9">
        <v>207</v>
      </c>
      <c r="I166" s="9">
        <v>920</v>
      </c>
      <c r="J166" s="9">
        <v>334</v>
      </c>
      <c r="K166" s="18">
        <f t="shared" si="113"/>
        <v>1983</v>
      </c>
    </row>
    <row r="167" spans="1:15" ht="15" customHeight="1" x14ac:dyDescent="0.15">
      <c r="B167" s="206"/>
      <c r="C167" s="77" t="s">
        <v>313</v>
      </c>
      <c r="F167" s="231"/>
      <c r="G167" s="9">
        <v>63</v>
      </c>
      <c r="H167" s="9">
        <v>40</v>
      </c>
      <c r="I167" s="9">
        <v>1259</v>
      </c>
      <c r="J167" s="9">
        <v>621</v>
      </c>
      <c r="K167" s="18">
        <f t="shared" si="113"/>
        <v>1983</v>
      </c>
    </row>
    <row r="168" spans="1:15" ht="15" customHeight="1" x14ac:dyDescent="0.15">
      <c r="B168" s="207"/>
      <c r="C168" s="77" t="s">
        <v>314</v>
      </c>
      <c r="F168" s="231"/>
      <c r="G168" s="9">
        <v>55</v>
      </c>
      <c r="H168" s="9">
        <v>42</v>
      </c>
      <c r="I168" s="9">
        <v>1287</v>
      </c>
      <c r="J168" s="9">
        <v>599</v>
      </c>
      <c r="K168" s="18">
        <f t="shared" si="113"/>
        <v>1983</v>
      </c>
    </row>
    <row r="169" spans="1:15" ht="15" customHeight="1" x14ac:dyDescent="0.15">
      <c r="B169" s="206"/>
      <c r="C169" s="77" t="s">
        <v>315</v>
      </c>
      <c r="F169" s="231"/>
      <c r="G169" s="9">
        <v>28</v>
      </c>
      <c r="H169" s="9">
        <v>14</v>
      </c>
      <c r="I169" s="9">
        <v>1304</v>
      </c>
      <c r="J169" s="9">
        <v>637</v>
      </c>
      <c r="K169" s="18">
        <f t="shared" si="113"/>
        <v>1983</v>
      </c>
    </row>
    <row r="170" spans="1:15" ht="15" customHeight="1" x14ac:dyDescent="0.15">
      <c r="B170" s="206"/>
      <c r="C170" s="77" t="s">
        <v>174</v>
      </c>
      <c r="F170" s="231"/>
      <c r="G170" s="9">
        <v>20</v>
      </c>
      <c r="H170" s="9">
        <v>33</v>
      </c>
      <c r="I170" s="9">
        <v>1292</v>
      </c>
      <c r="J170" s="9">
        <v>638</v>
      </c>
      <c r="K170" s="18">
        <f t="shared" si="113"/>
        <v>1983</v>
      </c>
    </row>
    <row r="171" spans="1:15" ht="15" customHeight="1" x14ac:dyDescent="0.15">
      <c r="B171" s="206"/>
      <c r="C171" s="77" t="s">
        <v>175</v>
      </c>
      <c r="F171" s="231"/>
      <c r="G171" s="9">
        <v>16</v>
      </c>
      <c r="H171" s="9">
        <v>20</v>
      </c>
      <c r="I171" s="9">
        <v>1309</v>
      </c>
      <c r="J171" s="9">
        <v>638</v>
      </c>
      <c r="K171" s="18">
        <f t="shared" si="113"/>
        <v>1983</v>
      </c>
      <c r="L171" s="14"/>
      <c r="M171" s="14"/>
      <c r="N171" s="14"/>
      <c r="O171" s="14"/>
    </row>
    <row r="172" spans="1:15" ht="15" customHeight="1" x14ac:dyDescent="0.15">
      <c r="B172" s="206"/>
      <c r="C172" s="77" t="s">
        <v>176</v>
      </c>
      <c r="F172" s="231"/>
      <c r="G172" s="9">
        <v>43</v>
      </c>
      <c r="H172" s="9">
        <v>40</v>
      </c>
      <c r="I172" s="9">
        <v>1275</v>
      </c>
      <c r="J172" s="9">
        <v>625</v>
      </c>
      <c r="K172" s="18">
        <f t="shared" si="113"/>
        <v>1983</v>
      </c>
      <c r="L172" s="14"/>
      <c r="M172" s="14"/>
      <c r="N172" s="14"/>
      <c r="O172" s="14"/>
    </row>
    <row r="173" spans="1:15" ht="15" customHeight="1" x14ac:dyDescent="0.15">
      <c r="B173" s="206"/>
      <c r="C173" s="77" t="s">
        <v>589</v>
      </c>
      <c r="F173" s="231"/>
      <c r="G173" s="9">
        <v>6</v>
      </c>
      <c r="H173" s="9">
        <v>19</v>
      </c>
      <c r="I173" s="9">
        <v>1317</v>
      </c>
      <c r="J173" s="9">
        <v>641</v>
      </c>
      <c r="K173" s="18">
        <f t="shared" si="113"/>
        <v>1983</v>
      </c>
      <c r="L173" s="14"/>
      <c r="M173" s="14"/>
      <c r="N173" s="14"/>
      <c r="O173" s="14"/>
    </row>
    <row r="174" spans="1:15" ht="15" customHeight="1" x14ac:dyDescent="0.15">
      <c r="B174" s="208"/>
      <c r="C174" s="65" t="s">
        <v>178</v>
      </c>
      <c r="D174" s="36"/>
      <c r="E174" s="36"/>
      <c r="F174" s="127"/>
      <c r="G174" s="10">
        <v>17</v>
      </c>
      <c r="H174" s="10">
        <v>48</v>
      </c>
      <c r="I174" s="10">
        <v>1287</v>
      </c>
      <c r="J174" s="10">
        <v>631</v>
      </c>
      <c r="K174" s="19">
        <f t="shared" si="113"/>
        <v>1983</v>
      </c>
      <c r="L174" s="14"/>
      <c r="M174" s="14"/>
      <c r="N174" s="14"/>
      <c r="O174" s="14"/>
    </row>
    <row r="175" spans="1:15" ht="15" customHeight="1" x14ac:dyDescent="0.15">
      <c r="B175" s="205" t="s">
        <v>3</v>
      </c>
      <c r="C175" s="64" t="s">
        <v>165</v>
      </c>
      <c r="F175" s="20">
        <f t="shared" ref="F175:F186" si="114">$K$163</f>
        <v>1983</v>
      </c>
      <c r="G175" s="11">
        <f t="shared" ref="G175:J186" si="115">IF($F175=0,0,G163/$F175*100)</f>
        <v>13.514876449823499</v>
      </c>
      <c r="H175" s="11">
        <f t="shared" si="115"/>
        <v>7.6651538073625822</v>
      </c>
      <c r="I175" s="11">
        <f t="shared" si="115"/>
        <v>53.706505295007567</v>
      </c>
      <c r="J175" s="11">
        <f t="shared" si="115"/>
        <v>25.113464447806354</v>
      </c>
      <c r="K175" s="3">
        <f>SUM(G175:J175)</f>
        <v>100</v>
      </c>
      <c r="L175" s="14"/>
      <c r="M175" s="14"/>
      <c r="N175" s="14"/>
      <c r="O175" s="14"/>
    </row>
    <row r="176" spans="1:15" ht="15" customHeight="1" x14ac:dyDescent="0.15">
      <c r="B176" s="206"/>
      <c r="C176" s="77" t="s">
        <v>56</v>
      </c>
      <c r="F176" s="20">
        <f t="shared" si="114"/>
        <v>1983</v>
      </c>
      <c r="G176" s="12">
        <f t="shared" si="115"/>
        <v>25.617750882501262</v>
      </c>
      <c r="H176" s="12">
        <f t="shared" si="115"/>
        <v>8.7745839636913772</v>
      </c>
      <c r="I176" s="12">
        <f t="shared" si="115"/>
        <v>47.302067574382249</v>
      </c>
      <c r="J176" s="12">
        <f t="shared" si="115"/>
        <v>18.305597579425115</v>
      </c>
      <c r="K176" s="4">
        <f t="shared" ref="K176:K186" si="116">SUM(G176:J176)</f>
        <v>100</v>
      </c>
      <c r="L176" s="14"/>
      <c r="M176" s="14"/>
      <c r="N176" s="14"/>
      <c r="O176" s="14"/>
    </row>
    <row r="177" spans="2:15" ht="15" customHeight="1" x14ac:dyDescent="0.15">
      <c r="B177" s="206"/>
      <c r="C177" s="77" t="s">
        <v>173</v>
      </c>
      <c r="F177" s="20">
        <f t="shared" si="114"/>
        <v>1983</v>
      </c>
      <c r="G177" s="12">
        <f t="shared" si="115"/>
        <v>5.0428643469490675</v>
      </c>
      <c r="H177" s="12">
        <f t="shared" si="115"/>
        <v>3.681290973272819</v>
      </c>
      <c r="I177" s="12">
        <f t="shared" si="115"/>
        <v>60.867372667675234</v>
      </c>
      <c r="J177" s="12">
        <f t="shared" si="115"/>
        <v>30.408472012102873</v>
      </c>
      <c r="K177" s="4">
        <f t="shared" si="116"/>
        <v>100</v>
      </c>
      <c r="L177" s="14"/>
      <c r="M177" s="14"/>
      <c r="N177" s="14"/>
      <c r="O177" s="14"/>
    </row>
    <row r="178" spans="2:15" ht="15" customHeight="1" x14ac:dyDescent="0.15">
      <c r="B178" s="206"/>
      <c r="C178" s="77" t="s">
        <v>57</v>
      </c>
      <c r="F178" s="20">
        <f t="shared" si="114"/>
        <v>1983</v>
      </c>
      <c r="G178" s="12">
        <f t="shared" si="115"/>
        <v>26.323751891074131</v>
      </c>
      <c r="H178" s="12">
        <f t="shared" si="115"/>
        <v>10.43872919818457</v>
      </c>
      <c r="I178" s="12">
        <f t="shared" si="115"/>
        <v>46.394351991931416</v>
      </c>
      <c r="J178" s="12">
        <f t="shared" si="115"/>
        <v>16.843166918809885</v>
      </c>
      <c r="K178" s="4">
        <f t="shared" si="116"/>
        <v>100</v>
      </c>
      <c r="L178" s="14"/>
      <c r="M178" s="14"/>
      <c r="N178" s="14"/>
      <c r="O178" s="14"/>
    </row>
    <row r="179" spans="2:15" ht="15" customHeight="1" x14ac:dyDescent="0.15">
      <c r="B179" s="206"/>
      <c r="C179" s="77" t="s">
        <v>313</v>
      </c>
      <c r="F179" s="20">
        <f t="shared" si="114"/>
        <v>1983</v>
      </c>
      <c r="G179" s="12">
        <f t="shared" si="115"/>
        <v>3.1770045385779122</v>
      </c>
      <c r="H179" s="12">
        <f t="shared" si="115"/>
        <v>2.0171457387796266</v>
      </c>
      <c r="I179" s="12">
        <f t="shared" si="115"/>
        <v>63.489662128088753</v>
      </c>
      <c r="J179" s="12">
        <f t="shared" si="115"/>
        <v>31.316187594553707</v>
      </c>
      <c r="K179" s="4">
        <f t="shared" si="116"/>
        <v>100</v>
      </c>
      <c r="L179" s="14"/>
      <c r="M179" s="14"/>
      <c r="N179" s="14"/>
      <c r="O179" s="14"/>
    </row>
    <row r="180" spans="2:15" ht="15" customHeight="1" x14ac:dyDescent="0.15">
      <c r="B180" s="207"/>
      <c r="C180" s="77" t="s">
        <v>314</v>
      </c>
      <c r="F180" s="20">
        <f t="shared" si="114"/>
        <v>1983</v>
      </c>
      <c r="G180" s="12">
        <f t="shared" si="115"/>
        <v>2.7735753908219869</v>
      </c>
      <c r="H180" s="12">
        <f t="shared" si="115"/>
        <v>2.118003025718608</v>
      </c>
      <c r="I180" s="12">
        <f t="shared" si="115"/>
        <v>64.901664145234491</v>
      </c>
      <c r="J180" s="12">
        <f t="shared" si="115"/>
        <v>30.206757438224912</v>
      </c>
      <c r="K180" s="4">
        <f t="shared" si="116"/>
        <v>100</v>
      </c>
      <c r="L180" s="14"/>
      <c r="M180" s="14"/>
      <c r="N180" s="14"/>
      <c r="O180" s="14"/>
    </row>
    <row r="181" spans="2:15" ht="15" customHeight="1" x14ac:dyDescent="0.15">
      <c r="B181" s="206"/>
      <c r="C181" s="77" t="s">
        <v>315</v>
      </c>
      <c r="F181" s="20">
        <f t="shared" si="114"/>
        <v>1983</v>
      </c>
      <c r="G181" s="12">
        <f t="shared" si="115"/>
        <v>1.4120020171457388</v>
      </c>
      <c r="H181" s="12">
        <f t="shared" si="115"/>
        <v>0.7060010085728694</v>
      </c>
      <c r="I181" s="12">
        <f t="shared" si="115"/>
        <v>65.758951084215838</v>
      </c>
      <c r="J181" s="12">
        <f t="shared" si="115"/>
        <v>32.123045890065555</v>
      </c>
      <c r="K181" s="4">
        <f t="shared" si="116"/>
        <v>100</v>
      </c>
      <c r="L181" s="14"/>
      <c r="M181" s="14"/>
      <c r="N181" s="14"/>
      <c r="O181" s="14"/>
    </row>
    <row r="182" spans="2:15" ht="15" customHeight="1" x14ac:dyDescent="0.15">
      <c r="B182" s="206"/>
      <c r="C182" s="77" t="s">
        <v>174</v>
      </c>
      <c r="F182" s="20">
        <f t="shared" si="114"/>
        <v>1983</v>
      </c>
      <c r="G182" s="12">
        <f t="shared" si="115"/>
        <v>1.0085728693898133</v>
      </c>
      <c r="H182" s="12">
        <f t="shared" si="115"/>
        <v>1.6641452344931922</v>
      </c>
      <c r="I182" s="12">
        <f t="shared" si="115"/>
        <v>65.153807362581944</v>
      </c>
      <c r="J182" s="12">
        <f t="shared" si="115"/>
        <v>32.173474533535042</v>
      </c>
      <c r="K182" s="4">
        <f t="shared" si="116"/>
        <v>99.999999999999986</v>
      </c>
      <c r="L182" s="14"/>
      <c r="M182" s="14"/>
      <c r="N182" s="14"/>
      <c r="O182" s="14"/>
    </row>
    <row r="183" spans="2:15" ht="15" customHeight="1" x14ac:dyDescent="0.15">
      <c r="B183" s="206"/>
      <c r="C183" s="77" t="s">
        <v>175</v>
      </c>
      <c r="F183" s="20">
        <f t="shared" si="114"/>
        <v>1983</v>
      </c>
      <c r="G183" s="12">
        <f t="shared" si="115"/>
        <v>0.80685829551185084</v>
      </c>
      <c r="H183" s="12">
        <f t="shared" si="115"/>
        <v>1.0085728693898133</v>
      </c>
      <c r="I183" s="12">
        <f t="shared" si="115"/>
        <v>66.01109430156329</v>
      </c>
      <c r="J183" s="12">
        <f t="shared" si="115"/>
        <v>32.173474533535042</v>
      </c>
      <c r="K183" s="4">
        <f t="shared" si="116"/>
        <v>100</v>
      </c>
      <c r="L183" s="14"/>
      <c r="M183" s="14"/>
      <c r="N183" s="14"/>
      <c r="O183" s="14"/>
    </row>
    <row r="184" spans="2:15" ht="15" customHeight="1" x14ac:dyDescent="0.15">
      <c r="B184" s="206"/>
      <c r="C184" s="77" t="s">
        <v>176</v>
      </c>
      <c r="F184" s="20">
        <f t="shared" si="114"/>
        <v>1983</v>
      </c>
      <c r="G184" s="12">
        <f t="shared" si="115"/>
        <v>2.1684316691880987</v>
      </c>
      <c r="H184" s="12">
        <f t="shared" si="115"/>
        <v>2.0171457387796266</v>
      </c>
      <c r="I184" s="12">
        <f t="shared" si="115"/>
        <v>64.296520423600597</v>
      </c>
      <c r="J184" s="12">
        <f t="shared" si="115"/>
        <v>31.517902168431672</v>
      </c>
      <c r="K184" s="4">
        <f t="shared" si="116"/>
        <v>100</v>
      </c>
      <c r="L184" s="14"/>
      <c r="M184" s="14"/>
      <c r="N184" s="14"/>
      <c r="O184" s="14"/>
    </row>
    <row r="185" spans="2:15" ht="15" customHeight="1" x14ac:dyDescent="0.15">
      <c r="B185" s="206"/>
      <c r="C185" s="77" t="s">
        <v>589</v>
      </c>
      <c r="F185" s="20">
        <f t="shared" si="114"/>
        <v>1983</v>
      </c>
      <c r="G185" s="12">
        <f t="shared" si="115"/>
        <v>0.30257186081694404</v>
      </c>
      <c r="H185" s="12">
        <f t="shared" si="115"/>
        <v>0.95814422592032278</v>
      </c>
      <c r="I185" s="12">
        <f t="shared" si="115"/>
        <v>66.414523449319219</v>
      </c>
      <c r="J185" s="12">
        <f t="shared" si="115"/>
        <v>32.32476046394352</v>
      </c>
      <c r="K185" s="4">
        <f t="shared" si="116"/>
        <v>100</v>
      </c>
      <c r="L185" s="14"/>
      <c r="M185" s="14"/>
      <c r="N185" s="14"/>
      <c r="O185" s="14"/>
    </row>
    <row r="186" spans="2:15" ht="15" customHeight="1" x14ac:dyDescent="0.15">
      <c r="B186" s="208"/>
      <c r="C186" s="65" t="s">
        <v>178</v>
      </c>
      <c r="D186" s="36"/>
      <c r="E186" s="36"/>
      <c r="F186" s="21">
        <f t="shared" si="114"/>
        <v>1983</v>
      </c>
      <c r="G186" s="13">
        <f t="shared" si="115"/>
        <v>0.85728693898134145</v>
      </c>
      <c r="H186" s="13">
        <f t="shared" si="115"/>
        <v>2.4205748865355523</v>
      </c>
      <c r="I186" s="13">
        <f t="shared" si="115"/>
        <v>64.901664145234491</v>
      </c>
      <c r="J186" s="13">
        <f t="shared" si="115"/>
        <v>31.820474029248615</v>
      </c>
      <c r="K186" s="5">
        <f t="shared" si="116"/>
        <v>100</v>
      </c>
      <c r="L186" s="14"/>
      <c r="M186" s="14"/>
      <c r="N186" s="14"/>
      <c r="O186" s="14"/>
    </row>
    <row r="187" spans="2:15" ht="15" customHeight="1" x14ac:dyDescent="0.15">
      <c r="H187" s="1"/>
      <c r="J187" s="14"/>
      <c r="K187" s="14"/>
      <c r="L187" s="14"/>
      <c r="M187" s="14"/>
      <c r="N187" s="14"/>
      <c r="O187" s="14"/>
    </row>
    <row r="188" spans="2:15" ht="15" customHeight="1" x14ac:dyDescent="0.15">
      <c r="B188" s="57" t="s">
        <v>210</v>
      </c>
      <c r="C188" s="58"/>
      <c r="D188" s="28"/>
      <c r="E188" s="28"/>
      <c r="F188" s="230"/>
      <c r="G188" s="81" t="s">
        <v>317</v>
      </c>
      <c r="H188" s="120" t="s">
        <v>318</v>
      </c>
      <c r="I188" s="81" t="s">
        <v>319</v>
      </c>
      <c r="J188" s="82" t="s">
        <v>320</v>
      </c>
      <c r="K188" s="81" t="s">
        <v>321</v>
      </c>
    </row>
    <row r="189" spans="2:15" ht="15" customHeight="1" x14ac:dyDescent="0.15">
      <c r="B189" s="205" t="s">
        <v>322</v>
      </c>
      <c r="C189" s="64" t="s">
        <v>165</v>
      </c>
      <c r="F189" s="231"/>
      <c r="G189" s="8">
        <v>43</v>
      </c>
      <c r="H189" s="8">
        <v>16</v>
      </c>
      <c r="I189" s="8">
        <v>517</v>
      </c>
      <c r="J189" s="8">
        <v>91</v>
      </c>
      <c r="K189" s="17">
        <f>SUM(G189:J189)</f>
        <v>667</v>
      </c>
    </row>
    <row r="190" spans="2:15" ht="15" customHeight="1" x14ac:dyDescent="0.15">
      <c r="B190" s="206"/>
      <c r="C190" s="77" t="s">
        <v>56</v>
      </c>
      <c r="F190" s="231"/>
      <c r="G190" s="9">
        <v>19</v>
      </c>
      <c r="H190" s="9">
        <v>17</v>
      </c>
      <c r="I190" s="9">
        <v>528</v>
      </c>
      <c r="J190" s="9">
        <v>103</v>
      </c>
      <c r="K190" s="18">
        <f t="shared" ref="K190:K200" si="117">SUM(G190:J190)</f>
        <v>667</v>
      </c>
    </row>
    <row r="191" spans="2:15" ht="15" customHeight="1" x14ac:dyDescent="0.15">
      <c r="B191" s="206"/>
      <c r="C191" s="77" t="s">
        <v>173</v>
      </c>
      <c r="F191" s="231"/>
      <c r="G191" s="9">
        <v>8</v>
      </c>
      <c r="H191" s="9">
        <v>6</v>
      </c>
      <c r="I191" s="9">
        <v>544</v>
      </c>
      <c r="J191" s="9">
        <v>109</v>
      </c>
      <c r="K191" s="18">
        <f t="shared" si="117"/>
        <v>667</v>
      </c>
    </row>
    <row r="192" spans="2:15" ht="15" customHeight="1" x14ac:dyDescent="0.15">
      <c r="B192" s="206"/>
      <c r="C192" s="77" t="s">
        <v>57</v>
      </c>
      <c r="F192" s="231"/>
      <c r="G192" s="9">
        <v>80</v>
      </c>
      <c r="H192" s="9">
        <v>28</v>
      </c>
      <c r="I192" s="9">
        <v>488</v>
      </c>
      <c r="J192" s="9">
        <v>71</v>
      </c>
      <c r="K192" s="18">
        <f t="shared" si="117"/>
        <v>667</v>
      </c>
    </row>
    <row r="193" spans="2:15" ht="15" customHeight="1" x14ac:dyDescent="0.15">
      <c r="B193" s="206"/>
      <c r="C193" s="77" t="s">
        <v>313</v>
      </c>
      <c r="F193" s="231"/>
      <c r="G193" s="9">
        <v>41</v>
      </c>
      <c r="H193" s="9">
        <v>8</v>
      </c>
      <c r="I193" s="9">
        <v>518</v>
      </c>
      <c r="J193" s="9">
        <v>100</v>
      </c>
      <c r="K193" s="18">
        <f t="shared" si="117"/>
        <v>667</v>
      </c>
    </row>
    <row r="194" spans="2:15" ht="15" customHeight="1" x14ac:dyDescent="0.15">
      <c r="B194" s="207"/>
      <c r="C194" s="77" t="s">
        <v>314</v>
      </c>
      <c r="F194" s="231"/>
      <c r="G194" s="9">
        <v>6</v>
      </c>
      <c r="H194" s="9">
        <v>8</v>
      </c>
      <c r="I194" s="9">
        <v>546</v>
      </c>
      <c r="J194" s="9">
        <v>107</v>
      </c>
      <c r="K194" s="18">
        <f t="shared" si="117"/>
        <v>667</v>
      </c>
    </row>
    <row r="195" spans="2:15" ht="15" customHeight="1" x14ac:dyDescent="0.15">
      <c r="B195" s="206"/>
      <c r="C195" s="77" t="s">
        <v>315</v>
      </c>
      <c r="F195" s="231"/>
      <c r="G195" s="9">
        <v>1</v>
      </c>
      <c r="H195" s="9">
        <v>1</v>
      </c>
      <c r="I195" s="9">
        <v>551</v>
      </c>
      <c r="J195" s="9">
        <v>114</v>
      </c>
      <c r="K195" s="18">
        <f t="shared" si="117"/>
        <v>667</v>
      </c>
    </row>
    <row r="196" spans="2:15" ht="15" customHeight="1" x14ac:dyDescent="0.15">
      <c r="B196" s="206"/>
      <c r="C196" s="77" t="s">
        <v>174</v>
      </c>
      <c r="F196" s="231"/>
      <c r="G196" s="9">
        <v>4</v>
      </c>
      <c r="H196" s="9">
        <v>11</v>
      </c>
      <c r="I196" s="9">
        <v>543</v>
      </c>
      <c r="J196" s="9">
        <v>109</v>
      </c>
      <c r="K196" s="18">
        <f t="shared" si="117"/>
        <v>667</v>
      </c>
    </row>
    <row r="197" spans="2:15" ht="15" customHeight="1" x14ac:dyDescent="0.15">
      <c r="B197" s="206"/>
      <c r="C197" s="77" t="s">
        <v>175</v>
      </c>
      <c r="F197" s="231"/>
      <c r="G197" s="9">
        <v>7</v>
      </c>
      <c r="H197" s="9">
        <v>3</v>
      </c>
      <c r="I197" s="9">
        <v>547</v>
      </c>
      <c r="J197" s="9">
        <v>110</v>
      </c>
      <c r="K197" s="18">
        <f t="shared" si="117"/>
        <v>667</v>
      </c>
      <c r="L197" s="14"/>
      <c r="M197" s="14"/>
      <c r="N197" s="14"/>
      <c r="O197" s="14"/>
    </row>
    <row r="198" spans="2:15" ht="15" customHeight="1" x14ac:dyDescent="0.15">
      <c r="B198" s="206"/>
      <c r="C198" s="77" t="s">
        <v>176</v>
      </c>
      <c r="F198" s="231"/>
      <c r="G198" s="9">
        <v>26</v>
      </c>
      <c r="H198" s="9">
        <v>15</v>
      </c>
      <c r="I198" s="9">
        <v>524</v>
      </c>
      <c r="J198" s="9">
        <v>102</v>
      </c>
      <c r="K198" s="18">
        <f t="shared" si="117"/>
        <v>667</v>
      </c>
      <c r="L198" s="14"/>
      <c r="M198" s="14"/>
      <c r="N198" s="14"/>
      <c r="O198" s="14"/>
    </row>
    <row r="199" spans="2:15" ht="15" customHeight="1" x14ac:dyDescent="0.15">
      <c r="B199" s="206"/>
      <c r="C199" s="77" t="s">
        <v>589</v>
      </c>
      <c r="F199" s="231"/>
      <c r="G199" s="9">
        <v>3</v>
      </c>
      <c r="H199" s="9">
        <v>5</v>
      </c>
      <c r="I199" s="9">
        <v>549</v>
      </c>
      <c r="J199" s="9">
        <v>110</v>
      </c>
      <c r="K199" s="18">
        <f t="shared" si="117"/>
        <v>667</v>
      </c>
      <c r="L199" s="14"/>
      <c r="M199" s="14"/>
      <c r="N199" s="14"/>
      <c r="O199" s="14"/>
    </row>
    <row r="200" spans="2:15" ht="15" customHeight="1" x14ac:dyDescent="0.15">
      <c r="B200" s="208"/>
      <c r="C200" s="65" t="s">
        <v>178</v>
      </c>
      <c r="D200" s="36"/>
      <c r="E200" s="36"/>
      <c r="F200" s="127"/>
      <c r="G200" s="10">
        <v>5</v>
      </c>
      <c r="H200" s="10">
        <v>8</v>
      </c>
      <c r="I200" s="10">
        <v>544</v>
      </c>
      <c r="J200" s="10">
        <v>110</v>
      </c>
      <c r="K200" s="19">
        <f t="shared" si="117"/>
        <v>667</v>
      </c>
      <c r="L200" s="14"/>
      <c r="M200" s="14"/>
      <c r="N200" s="14"/>
      <c r="O200" s="14"/>
    </row>
    <row r="201" spans="2:15" ht="15" customHeight="1" x14ac:dyDescent="0.15">
      <c r="B201" s="205" t="s">
        <v>3</v>
      </c>
      <c r="C201" s="64" t="s">
        <v>165</v>
      </c>
      <c r="F201" s="20">
        <f t="shared" ref="F201:F212" si="118">$K$189</f>
        <v>667</v>
      </c>
      <c r="G201" s="11">
        <f t="shared" ref="G201:J212" si="119">IF($F201=0,0,G189/$F201*100)</f>
        <v>6.4467766116941538</v>
      </c>
      <c r="H201" s="11">
        <f t="shared" si="119"/>
        <v>2.39880059970015</v>
      </c>
      <c r="I201" s="11">
        <f t="shared" si="119"/>
        <v>77.511244377811096</v>
      </c>
      <c r="J201" s="11">
        <f t="shared" si="119"/>
        <v>13.643178410794601</v>
      </c>
      <c r="K201" s="3">
        <f>SUM(G201:J201)</f>
        <v>100</v>
      </c>
      <c r="L201" s="14"/>
      <c r="M201" s="14"/>
      <c r="N201" s="14"/>
      <c r="O201" s="14"/>
    </row>
    <row r="202" spans="2:15" ht="15" customHeight="1" x14ac:dyDescent="0.15">
      <c r="B202" s="206"/>
      <c r="C202" s="77" t="s">
        <v>56</v>
      </c>
      <c r="F202" s="20">
        <f t="shared" si="118"/>
        <v>667</v>
      </c>
      <c r="G202" s="12">
        <f t="shared" si="119"/>
        <v>2.8485757121439281</v>
      </c>
      <c r="H202" s="12">
        <f t="shared" si="119"/>
        <v>2.5487256371814091</v>
      </c>
      <c r="I202" s="12">
        <f t="shared" si="119"/>
        <v>79.160419790104953</v>
      </c>
      <c r="J202" s="12">
        <f t="shared" si="119"/>
        <v>15.442278860569717</v>
      </c>
      <c r="K202" s="4">
        <f t="shared" ref="K202:K212" si="120">SUM(G202:J202)</f>
        <v>100</v>
      </c>
      <c r="L202" s="14"/>
      <c r="M202" s="14"/>
      <c r="N202" s="14"/>
      <c r="O202" s="14"/>
    </row>
    <row r="203" spans="2:15" ht="15" customHeight="1" x14ac:dyDescent="0.15">
      <c r="B203" s="206"/>
      <c r="C203" s="77" t="s">
        <v>173</v>
      </c>
      <c r="F203" s="20">
        <f t="shared" si="118"/>
        <v>667</v>
      </c>
      <c r="G203" s="12">
        <f t="shared" si="119"/>
        <v>1.199400299850075</v>
      </c>
      <c r="H203" s="12">
        <f t="shared" si="119"/>
        <v>0.8995502248875562</v>
      </c>
      <c r="I203" s="12">
        <f t="shared" si="119"/>
        <v>81.559220389805091</v>
      </c>
      <c r="J203" s="12">
        <f t="shared" si="119"/>
        <v>16.34182908545727</v>
      </c>
      <c r="K203" s="4">
        <f t="shared" si="120"/>
        <v>100</v>
      </c>
      <c r="L203" s="14"/>
      <c r="M203" s="14"/>
      <c r="N203" s="14"/>
      <c r="O203" s="14"/>
    </row>
    <row r="204" spans="2:15" ht="15" customHeight="1" x14ac:dyDescent="0.15">
      <c r="B204" s="206"/>
      <c r="C204" s="77" t="s">
        <v>57</v>
      </c>
      <c r="F204" s="20">
        <f t="shared" si="118"/>
        <v>667</v>
      </c>
      <c r="G204" s="12">
        <f t="shared" si="119"/>
        <v>11.994002998500749</v>
      </c>
      <c r="H204" s="12">
        <f t="shared" si="119"/>
        <v>4.1979010494752629</v>
      </c>
      <c r="I204" s="12">
        <f t="shared" si="119"/>
        <v>73.16341829085458</v>
      </c>
      <c r="J204" s="12">
        <f t="shared" si="119"/>
        <v>10.644677661169414</v>
      </c>
      <c r="K204" s="4">
        <f t="shared" si="120"/>
        <v>100</v>
      </c>
      <c r="L204" s="14"/>
      <c r="M204" s="14"/>
      <c r="N204" s="14"/>
      <c r="O204" s="14"/>
    </row>
    <row r="205" spans="2:15" ht="15" customHeight="1" x14ac:dyDescent="0.15">
      <c r="B205" s="206"/>
      <c r="C205" s="77" t="s">
        <v>313</v>
      </c>
      <c r="F205" s="20">
        <f t="shared" si="118"/>
        <v>667</v>
      </c>
      <c r="G205" s="12">
        <f t="shared" si="119"/>
        <v>6.1469265367316339</v>
      </c>
      <c r="H205" s="12">
        <f t="shared" si="119"/>
        <v>1.199400299850075</v>
      </c>
      <c r="I205" s="12">
        <f t="shared" si="119"/>
        <v>77.661169415292349</v>
      </c>
      <c r="J205" s="12">
        <f t="shared" si="119"/>
        <v>14.992503748125937</v>
      </c>
      <c r="K205" s="4">
        <f t="shared" si="120"/>
        <v>100</v>
      </c>
      <c r="L205" s="14"/>
      <c r="M205" s="14"/>
      <c r="N205" s="14"/>
      <c r="O205" s="14"/>
    </row>
    <row r="206" spans="2:15" ht="15" customHeight="1" x14ac:dyDescent="0.15">
      <c r="B206" s="207"/>
      <c r="C206" s="77" t="s">
        <v>314</v>
      </c>
      <c r="F206" s="20">
        <f t="shared" si="118"/>
        <v>667</v>
      </c>
      <c r="G206" s="12">
        <f t="shared" si="119"/>
        <v>0.8995502248875562</v>
      </c>
      <c r="H206" s="12">
        <f t="shared" si="119"/>
        <v>1.199400299850075</v>
      </c>
      <c r="I206" s="12">
        <f t="shared" si="119"/>
        <v>81.859070464767612</v>
      </c>
      <c r="J206" s="12">
        <f t="shared" si="119"/>
        <v>16.041979010494753</v>
      </c>
      <c r="K206" s="4">
        <f t="shared" si="120"/>
        <v>100</v>
      </c>
      <c r="L206" s="14"/>
      <c r="M206" s="14"/>
      <c r="N206" s="14"/>
      <c r="O206" s="14"/>
    </row>
    <row r="207" spans="2:15" ht="15" customHeight="1" x14ac:dyDescent="0.15">
      <c r="B207" s="206"/>
      <c r="C207" s="77" t="s">
        <v>315</v>
      </c>
      <c r="F207" s="20">
        <f t="shared" si="118"/>
        <v>667</v>
      </c>
      <c r="G207" s="12">
        <f t="shared" si="119"/>
        <v>0.14992503748125938</v>
      </c>
      <c r="H207" s="12">
        <f t="shared" si="119"/>
        <v>0.14992503748125938</v>
      </c>
      <c r="I207" s="12">
        <f t="shared" si="119"/>
        <v>82.608695652173907</v>
      </c>
      <c r="J207" s="12">
        <f t="shared" si="119"/>
        <v>17.091454272863569</v>
      </c>
      <c r="K207" s="4">
        <f t="shared" si="120"/>
        <v>100</v>
      </c>
      <c r="L207" s="14"/>
      <c r="M207" s="14"/>
      <c r="N207" s="14"/>
      <c r="O207" s="14"/>
    </row>
    <row r="208" spans="2:15" ht="15" customHeight="1" x14ac:dyDescent="0.15">
      <c r="B208" s="206"/>
      <c r="C208" s="77" t="s">
        <v>174</v>
      </c>
      <c r="F208" s="20">
        <f t="shared" si="118"/>
        <v>667</v>
      </c>
      <c r="G208" s="12">
        <f t="shared" si="119"/>
        <v>0.59970014992503751</v>
      </c>
      <c r="H208" s="12">
        <f t="shared" si="119"/>
        <v>1.6491754122938531</v>
      </c>
      <c r="I208" s="12">
        <f t="shared" si="119"/>
        <v>81.409295352323838</v>
      </c>
      <c r="J208" s="12">
        <f t="shared" si="119"/>
        <v>16.34182908545727</v>
      </c>
      <c r="K208" s="4">
        <f t="shared" si="120"/>
        <v>100</v>
      </c>
      <c r="L208" s="14"/>
      <c r="M208" s="14"/>
      <c r="N208" s="14"/>
      <c r="O208" s="14"/>
    </row>
    <row r="209" spans="2:15" ht="15" customHeight="1" x14ac:dyDescent="0.15">
      <c r="B209" s="206"/>
      <c r="C209" s="77" t="s">
        <v>175</v>
      </c>
      <c r="F209" s="20">
        <f t="shared" si="118"/>
        <v>667</v>
      </c>
      <c r="G209" s="12">
        <f t="shared" si="119"/>
        <v>1.0494752623688157</v>
      </c>
      <c r="H209" s="12">
        <f t="shared" si="119"/>
        <v>0.4497751124437781</v>
      </c>
      <c r="I209" s="12">
        <f t="shared" si="119"/>
        <v>82.008995502248865</v>
      </c>
      <c r="J209" s="12">
        <f t="shared" si="119"/>
        <v>16.491754122938531</v>
      </c>
      <c r="K209" s="4">
        <f t="shared" si="120"/>
        <v>99.999999999999986</v>
      </c>
      <c r="L209" s="14"/>
      <c r="M209" s="14"/>
      <c r="N209" s="14"/>
      <c r="O209" s="14"/>
    </row>
    <row r="210" spans="2:15" ht="15" customHeight="1" x14ac:dyDescent="0.15">
      <c r="B210" s="206"/>
      <c r="C210" s="77" t="s">
        <v>176</v>
      </c>
      <c r="F210" s="20">
        <f t="shared" si="118"/>
        <v>667</v>
      </c>
      <c r="G210" s="12">
        <f t="shared" si="119"/>
        <v>3.8980509745127434</v>
      </c>
      <c r="H210" s="12">
        <f t="shared" si="119"/>
        <v>2.2488755622188905</v>
      </c>
      <c r="I210" s="12">
        <f t="shared" si="119"/>
        <v>78.560719640179911</v>
      </c>
      <c r="J210" s="12">
        <f t="shared" si="119"/>
        <v>15.292353823088456</v>
      </c>
      <c r="K210" s="4">
        <f t="shared" si="120"/>
        <v>100</v>
      </c>
      <c r="L210" s="14"/>
      <c r="M210" s="14"/>
      <c r="N210" s="14"/>
      <c r="O210" s="14"/>
    </row>
    <row r="211" spans="2:15" ht="15" customHeight="1" x14ac:dyDescent="0.15">
      <c r="B211" s="206"/>
      <c r="C211" s="77" t="s">
        <v>589</v>
      </c>
      <c r="F211" s="20">
        <f t="shared" si="118"/>
        <v>667</v>
      </c>
      <c r="G211" s="12">
        <f t="shared" si="119"/>
        <v>0.4497751124437781</v>
      </c>
      <c r="H211" s="12">
        <f t="shared" si="119"/>
        <v>0.7496251874062968</v>
      </c>
      <c r="I211" s="12">
        <f t="shared" si="119"/>
        <v>82.3088455772114</v>
      </c>
      <c r="J211" s="12">
        <f t="shared" si="119"/>
        <v>16.491754122938531</v>
      </c>
      <c r="K211" s="4">
        <f t="shared" si="120"/>
        <v>100</v>
      </c>
      <c r="L211" s="14"/>
      <c r="M211" s="14"/>
      <c r="N211" s="14"/>
      <c r="O211" s="14"/>
    </row>
    <row r="212" spans="2:15" ht="15" customHeight="1" x14ac:dyDescent="0.15">
      <c r="B212" s="208"/>
      <c r="C212" s="65" t="s">
        <v>178</v>
      </c>
      <c r="D212" s="36"/>
      <c r="E212" s="36"/>
      <c r="F212" s="21">
        <f t="shared" si="118"/>
        <v>667</v>
      </c>
      <c r="G212" s="13">
        <f t="shared" si="119"/>
        <v>0.7496251874062968</v>
      </c>
      <c r="H212" s="13">
        <f t="shared" si="119"/>
        <v>1.199400299850075</v>
      </c>
      <c r="I212" s="13">
        <f t="shared" si="119"/>
        <v>81.559220389805091</v>
      </c>
      <c r="J212" s="13">
        <f t="shared" si="119"/>
        <v>16.491754122938531</v>
      </c>
      <c r="K212" s="5">
        <f t="shared" si="120"/>
        <v>100</v>
      </c>
      <c r="L212" s="14"/>
      <c r="M212" s="14"/>
      <c r="N212" s="14"/>
      <c r="O212" s="14"/>
    </row>
    <row r="213" spans="2:15" ht="15" customHeight="1" x14ac:dyDescent="0.15">
      <c r="B213" s="62"/>
      <c r="C213" s="55"/>
      <c r="D213" s="53"/>
      <c r="E213" s="53"/>
      <c r="F213" s="14"/>
      <c r="G213" s="14"/>
      <c r="H213" s="14"/>
      <c r="I213" s="14"/>
      <c r="J213" s="14"/>
      <c r="K213" s="14"/>
      <c r="L213" s="14"/>
      <c r="M213" s="14"/>
      <c r="N213" s="14"/>
      <c r="O213" s="14"/>
    </row>
    <row r="214" spans="2:15" ht="15" customHeight="1" x14ac:dyDescent="0.15">
      <c r="B214" s="57" t="s">
        <v>211</v>
      </c>
      <c r="C214" s="58"/>
      <c r="D214" s="28"/>
      <c r="E214" s="28"/>
      <c r="F214" s="230"/>
      <c r="G214" s="81" t="s">
        <v>317</v>
      </c>
      <c r="H214" s="120" t="s">
        <v>318</v>
      </c>
      <c r="I214" s="81" t="s">
        <v>319</v>
      </c>
      <c r="J214" s="82" t="s">
        <v>320</v>
      </c>
      <c r="K214" s="81" t="s">
        <v>321</v>
      </c>
    </row>
    <row r="215" spans="2:15" ht="15" customHeight="1" x14ac:dyDescent="0.15">
      <c r="B215" s="205" t="s">
        <v>322</v>
      </c>
      <c r="C215" s="64" t="s">
        <v>165</v>
      </c>
      <c r="F215" s="231"/>
      <c r="G215" s="8">
        <v>225</v>
      </c>
      <c r="H215" s="8">
        <v>136</v>
      </c>
      <c r="I215" s="8">
        <v>548</v>
      </c>
      <c r="J215" s="8">
        <v>407</v>
      </c>
      <c r="K215" s="17">
        <f>SUM(G215:J215)</f>
        <v>1316</v>
      </c>
    </row>
    <row r="216" spans="2:15" ht="15" customHeight="1" x14ac:dyDescent="0.15">
      <c r="B216" s="206"/>
      <c r="C216" s="77" t="s">
        <v>56</v>
      </c>
      <c r="F216" s="231"/>
      <c r="G216" s="9">
        <v>489</v>
      </c>
      <c r="H216" s="9">
        <v>157</v>
      </c>
      <c r="I216" s="9">
        <v>410</v>
      </c>
      <c r="J216" s="9">
        <v>260</v>
      </c>
      <c r="K216" s="18">
        <f t="shared" ref="K216:K226" si="121">SUM(G216:J216)</f>
        <v>1316</v>
      </c>
    </row>
    <row r="217" spans="2:15" ht="15" customHeight="1" x14ac:dyDescent="0.15">
      <c r="B217" s="206"/>
      <c r="C217" s="77" t="s">
        <v>173</v>
      </c>
      <c r="F217" s="231"/>
      <c r="G217" s="9">
        <v>92</v>
      </c>
      <c r="H217" s="9">
        <v>67</v>
      </c>
      <c r="I217" s="9">
        <v>663</v>
      </c>
      <c r="J217" s="9">
        <v>494</v>
      </c>
      <c r="K217" s="18">
        <f t="shared" si="121"/>
        <v>1316</v>
      </c>
    </row>
    <row r="218" spans="2:15" ht="15" customHeight="1" x14ac:dyDescent="0.15">
      <c r="B218" s="206"/>
      <c r="C218" s="77" t="s">
        <v>57</v>
      </c>
      <c r="F218" s="231"/>
      <c r="G218" s="9">
        <v>442</v>
      </c>
      <c r="H218" s="9">
        <v>179</v>
      </c>
      <c r="I218" s="9">
        <v>432</v>
      </c>
      <c r="J218" s="9">
        <v>263</v>
      </c>
      <c r="K218" s="18">
        <f t="shared" si="121"/>
        <v>1316</v>
      </c>
    </row>
    <row r="219" spans="2:15" ht="15" customHeight="1" x14ac:dyDescent="0.15">
      <c r="B219" s="206"/>
      <c r="C219" s="77" t="s">
        <v>313</v>
      </c>
      <c r="F219" s="231"/>
      <c r="G219" s="9">
        <v>22</v>
      </c>
      <c r="H219" s="9">
        <v>32</v>
      </c>
      <c r="I219" s="9">
        <v>741</v>
      </c>
      <c r="J219" s="9">
        <v>521</v>
      </c>
      <c r="K219" s="18">
        <f t="shared" si="121"/>
        <v>1316</v>
      </c>
    </row>
    <row r="220" spans="2:15" ht="15" customHeight="1" x14ac:dyDescent="0.15">
      <c r="B220" s="207"/>
      <c r="C220" s="77" t="s">
        <v>314</v>
      </c>
      <c r="F220" s="231"/>
      <c r="G220" s="9">
        <v>49</v>
      </c>
      <c r="H220" s="9">
        <v>34</v>
      </c>
      <c r="I220" s="9">
        <v>741</v>
      </c>
      <c r="J220" s="9">
        <v>492</v>
      </c>
      <c r="K220" s="18">
        <f t="shared" si="121"/>
        <v>1316</v>
      </c>
    </row>
    <row r="221" spans="2:15" ht="15" customHeight="1" x14ac:dyDescent="0.15">
      <c r="B221" s="206"/>
      <c r="C221" s="77" t="s">
        <v>315</v>
      </c>
      <c r="F221" s="231"/>
      <c r="G221" s="9">
        <v>27</v>
      </c>
      <c r="H221" s="9">
        <v>13</v>
      </c>
      <c r="I221" s="9">
        <v>753</v>
      </c>
      <c r="J221" s="9">
        <v>523</v>
      </c>
      <c r="K221" s="18">
        <f t="shared" si="121"/>
        <v>1316</v>
      </c>
    </row>
    <row r="222" spans="2:15" ht="15" customHeight="1" x14ac:dyDescent="0.15">
      <c r="B222" s="206"/>
      <c r="C222" s="77" t="s">
        <v>174</v>
      </c>
      <c r="F222" s="231"/>
      <c r="G222" s="9">
        <v>16</v>
      </c>
      <c r="H222" s="9">
        <v>22</v>
      </c>
      <c r="I222" s="9">
        <v>749</v>
      </c>
      <c r="J222" s="9">
        <v>529</v>
      </c>
      <c r="K222" s="18">
        <f t="shared" si="121"/>
        <v>1316</v>
      </c>
    </row>
    <row r="223" spans="2:15" ht="15" customHeight="1" x14ac:dyDescent="0.15">
      <c r="B223" s="206"/>
      <c r="C223" s="77" t="s">
        <v>175</v>
      </c>
      <c r="F223" s="231"/>
      <c r="G223" s="9">
        <v>9</v>
      </c>
      <c r="H223" s="9">
        <v>17</v>
      </c>
      <c r="I223" s="9">
        <v>762</v>
      </c>
      <c r="J223" s="9">
        <v>528</v>
      </c>
      <c r="K223" s="18">
        <f t="shared" si="121"/>
        <v>1316</v>
      </c>
      <c r="L223" s="14"/>
      <c r="M223" s="14"/>
      <c r="N223" s="14"/>
      <c r="O223" s="14"/>
    </row>
    <row r="224" spans="2:15" ht="15" customHeight="1" x14ac:dyDescent="0.15">
      <c r="B224" s="206"/>
      <c r="C224" s="77" t="s">
        <v>176</v>
      </c>
      <c r="F224" s="231"/>
      <c r="G224" s="9">
        <v>17</v>
      </c>
      <c r="H224" s="9">
        <v>25</v>
      </c>
      <c r="I224" s="9">
        <v>751</v>
      </c>
      <c r="J224" s="9">
        <v>523</v>
      </c>
      <c r="K224" s="18">
        <f t="shared" si="121"/>
        <v>1316</v>
      </c>
      <c r="L224" s="14"/>
      <c r="M224" s="14"/>
      <c r="N224" s="14"/>
      <c r="O224" s="14"/>
    </row>
    <row r="225" spans="1:15" ht="15" customHeight="1" x14ac:dyDescent="0.15">
      <c r="B225" s="206"/>
      <c r="C225" s="77" t="s">
        <v>589</v>
      </c>
      <c r="F225" s="231"/>
      <c r="G225" s="9">
        <v>3</v>
      </c>
      <c r="H225" s="9">
        <v>14</v>
      </c>
      <c r="I225" s="9">
        <v>768</v>
      </c>
      <c r="J225" s="9">
        <v>531</v>
      </c>
      <c r="K225" s="18">
        <f t="shared" si="121"/>
        <v>1316</v>
      </c>
      <c r="L225" s="14"/>
      <c r="M225" s="14"/>
      <c r="N225" s="14"/>
      <c r="O225" s="14"/>
    </row>
    <row r="226" spans="1:15" ht="15" customHeight="1" x14ac:dyDescent="0.15">
      <c r="B226" s="208"/>
      <c r="C226" s="65" t="s">
        <v>178</v>
      </c>
      <c r="D226" s="36"/>
      <c r="E226" s="36"/>
      <c r="F226" s="127"/>
      <c r="G226" s="10">
        <v>12</v>
      </c>
      <c r="H226" s="10">
        <v>40</v>
      </c>
      <c r="I226" s="10">
        <v>743</v>
      </c>
      <c r="J226" s="10">
        <v>521</v>
      </c>
      <c r="K226" s="19">
        <f t="shared" si="121"/>
        <v>1316</v>
      </c>
      <c r="L226" s="14"/>
      <c r="M226" s="14"/>
      <c r="N226" s="14"/>
      <c r="O226" s="14"/>
    </row>
    <row r="227" spans="1:15" ht="15" customHeight="1" x14ac:dyDescent="0.15">
      <c r="B227" s="205" t="s">
        <v>3</v>
      </c>
      <c r="C227" s="64" t="s">
        <v>165</v>
      </c>
      <c r="F227" s="20">
        <f t="shared" ref="F227:F238" si="122">$K$215</f>
        <v>1316</v>
      </c>
      <c r="G227" s="11">
        <f t="shared" ref="G227:J238" si="123">IF($F227=0,0,G215/$F227*100)</f>
        <v>17.097264437689969</v>
      </c>
      <c r="H227" s="11">
        <f t="shared" si="123"/>
        <v>10.334346504559271</v>
      </c>
      <c r="I227" s="11">
        <f t="shared" si="123"/>
        <v>41.641337386018236</v>
      </c>
      <c r="J227" s="11">
        <f t="shared" si="123"/>
        <v>30.927051671732524</v>
      </c>
      <c r="K227" s="3">
        <f>SUM(G227:J227)</f>
        <v>100</v>
      </c>
      <c r="L227" s="14"/>
      <c r="M227" s="14"/>
      <c r="N227" s="14"/>
      <c r="O227" s="14"/>
    </row>
    <row r="228" spans="1:15" ht="15" customHeight="1" x14ac:dyDescent="0.15">
      <c r="B228" s="206"/>
      <c r="C228" s="77" t="s">
        <v>56</v>
      </c>
      <c r="F228" s="20">
        <f t="shared" si="122"/>
        <v>1316</v>
      </c>
      <c r="G228" s="12">
        <f t="shared" si="123"/>
        <v>37.158054711246201</v>
      </c>
      <c r="H228" s="12">
        <f t="shared" si="123"/>
        <v>11.930091185410333</v>
      </c>
      <c r="I228" s="12">
        <f t="shared" si="123"/>
        <v>31.155015197568385</v>
      </c>
      <c r="J228" s="12">
        <f t="shared" si="123"/>
        <v>19.756838905775076</v>
      </c>
      <c r="K228" s="4">
        <f t="shared" ref="K228:K238" si="124">SUM(G228:J228)</f>
        <v>100</v>
      </c>
      <c r="L228" s="14"/>
      <c r="M228" s="14"/>
      <c r="N228" s="14"/>
      <c r="O228" s="14"/>
    </row>
    <row r="229" spans="1:15" ht="15" customHeight="1" x14ac:dyDescent="0.15">
      <c r="B229" s="206"/>
      <c r="C229" s="77" t="s">
        <v>173</v>
      </c>
      <c r="F229" s="20">
        <f t="shared" si="122"/>
        <v>1316</v>
      </c>
      <c r="G229" s="12">
        <f t="shared" si="123"/>
        <v>6.9908814589665651</v>
      </c>
      <c r="H229" s="12">
        <f t="shared" si="123"/>
        <v>5.0911854103343464</v>
      </c>
      <c r="I229" s="12">
        <f t="shared" si="123"/>
        <v>50.379939209726444</v>
      </c>
      <c r="J229" s="12">
        <f t="shared" si="123"/>
        <v>37.537993920972646</v>
      </c>
      <c r="K229" s="4">
        <f t="shared" si="124"/>
        <v>100</v>
      </c>
      <c r="L229" s="14"/>
      <c r="M229" s="14"/>
      <c r="N229" s="14"/>
      <c r="O229" s="14"/>
    </row>
    <row r="230" spans="1:15" ht="15" customHeight="1" x14ac:dyDescent="0.15">
      <c r="B230" s="206"/>
      <c r="C230" s="77" t="s">
        <v>57</v>
      </c>
      <c r="F230" s="20">
        <f t="shared" si="122"/>
        <v>1316</v>
      </c>
      <c r="G230" s="12">
        <f t="shared" si="123"/>
        <v>33.586626139817625</v>
      </c>
      <c r="H230" s="12">
        <f t="shared" si="123"/>
        <v>13.601823708206688</v>
      </c>
      <c r="I230" s="12">
        <f t="shared" si="123"/>
        <v>32.826747720364743</v>
      </c>
      <c r="J230" s="12">
        <f t="shared" si="123"/>
        <v>19.984802431610944</v>
      </c>
      <c r="K230" s="4">
        <f t="shared" si="124"/>
        <v>100</v>
      </c>
      <c r="L230" s="14"/>
      <c r="M230" s="14"/>
      <c r="N230" s="14"/>
      <c r="O230" s="14"/>
    </row>
    <row r="231" spans="1:15" ht="15" customHeight="1" x14ac:dyDescent="0.15">
      <c r="B231" s="206"/>
      <c r="C231" s="77" t="s">
        <v>313</v>
      </c>
      <c r="F231" s="20">
        <f t="shared" si="122"/>
        <v>1316</v>
      </c>
      <c r="G231" s="12">
        <f t="shared" si="123"/>
        <v>1.6717325227963524</v>
      </c>
      <c r="H231" s="12">
        <f t="shared" si="123"/>
        <v>2.43161094224924</v>
      </c>
      <c r="I231" s="12">
        <f t="shared" si="123"/>
        <v>56.306990881458965</v>
      </c>
      <c r="J231" s="12">
        <f t="shared" si="123"/>
        <v>39.589665653495445</v>
      </c>
      <c r="K231" s="4">
        <f t="shared" si="124"/>
        <v>100</v>
      </c>
      <c r="L231" s="14"/>
      <c r="M231" s="14"/>
      <c r="N231" s="14"/>
      <c r="O231" s="14"/>
    </row>
    <row r="232" spans="1:15" ht="15" customHeight="1" x14ac:dyDescent="0.15">
      <c r="B232" s="207"/>
      <c r="C232" s="77" t="s">
        <v>314</v>
      </c>
      <c r="F232" s="20">
        <f t="shared" si="122"/>
        <v>1316</v>
      </c>
      <c r="G232" s="12">
        <f t="shared" si="123"/>
        <v>3.7234042553191489</v>
      </c>
      <c r="H232" s="12">
        <f t="shared" si="123"/>
        <v>2.5835866261398177</v>
      </c>
      <c r="I232" s="12">
        <f t="shared" si="123"/>
        <v>56.306990881458965</v>
      </c>
      <c r="J232" s="12">
        <f t="shared" si="123"/>
        <v>37.38601823708207</v>
      </c>
      <c r="K232" s="4">
        <f t="shared" si="124"/>
        <v>100</v>
      </c>
      <c r="L232" s="14"/>
      <c r="M232" s="14"/>
      <c r="N232" s="14"/>
      <c r="O232" s="14"/>
    </row>
    <row r="233" spans="1:15" ht="15" customHeight="1" x14ac:dyDescent="0.15">
      <c r="B233" s="206"/>
      <c r="C233" s="77" t="s">
        <v>315</v>
      </c>
      <c r="F233" s="20">
        <f t="shared" si="122"/>
        <v>1316</v>
      </c>
      <c r="G233" s="12">
        <f t="shared" si="123"/>
        <v>2.0516717325227964</v>
      </c>
      <c r="H233" s="12">
        <f t="shared" si="123"/>
        <v>0.9878419452887538</v>
      </c>
      <c r="I233" s="12">
        <f t="shared" si="123"/>
        <v>57.218844984802431</v>
      </c>
      <c r="J233" s="12">
        <f t="shared" si="123"/>
        <v>39.741641337386021</v>
      </c>
      <c r="K233" s="4">
        <f t="shared" si="124"/>
        <v>100</v>
      </c>
      <c r="L233" s="14"/>
      <c r="M233" s="14"/>
      <c r="N233" s="14"/>
      <c r="O233" s="14"/>
    </row>
    <row r="234" spans="1:15" ht="15" customHeight="1" x14ac:dyDescent="0.15">
      <c r="B234" s="206"/>
      <c r="C234" s="77" t="s">
        <v>174</v>
      </c>
      <c r="F234" s="20">
        <f t="shared" si="122"/>
        <v>1316</v>
      </c>
      <c r="G234" s="12">
        <f t="shared" si="123"/>
        <v>1.21580547112462</v>
      </c>
      <c r="H234" s="12">
        <f t="shared" si="123"/>
        <v>1.6717325227963524</v>
      </c>
      <c r="I234" s="12">
        <f t="shared" si="123"/>
        <v>56.914893617021278</v>
      </c>
      <c r="J234" s="12">
        <f t="shared" si="123"/>
        <v>40.19756838905775</v>
      </c>
      <c r="K234" s="4">
        <f t="shared" si="124"/>
        <v>100</v>
      </c>
      <c r="L234" s="14"/>
      <c r="M234" s="14"/>
      <c r="N234" s="14"/>
      <c r="O234" s="14"/>
    </row>
    <row r="235" spans="1:15" ht="15" customHeight="1" x14ac:dyDescent="0.15">
      <c r="B235" s="206"/>
      <c r="C235" s="77" t="s">
        <v>175</v>
      </c>
      <c r="F235" s="20">
        <f t="shared" si="122"/>
        <v>1316</v>
      </c>
      <c r="G235" s="12">
        <f t="shared" si="123"/>
        <v>0.68389057750759874</v>
      </c>
      <c r="H235" s="12">
        <f t="shared" si="123"/>
        <v>1.2917933130699089</v>
      </c>
      <c r="I235" s="12">
        <f t="shared" si="123"/>
        <v>57.902735562310028</v>
      </c>
      <c r="J235" s="12">
        <f t="shared" si="123"/>
        <v>40.121580547112465</v>
      </c>
      <c r="K235" s="4">
        <f t="shared" si="124"/>
        <v>100</v>
      </c>
      <c r="L235" s="14"/>
      <c r="M235" s="14"/>
      <c r="N235" s="14"/>
      <c r="O235" s="14"/>
    </row>
    <row r="236" spans="1:15" ht="15" customHeight="1" x14ac:dyDescent="0.15">
      <c r="B236" s="206"/>
      <c r="C236" s="77" t="s">
        <v>176</v>
      </c>
      <c r="F236" s="20">
        <f t="shared" si="122"/>
        <v>1316</v>
      </c>
      <c r="G236" s="12">
        <f t="shared" si="123"/>
        <v>1.2917933130699089</v>
      </c>
      <c r="H236" s="12">
        <f t="shared" si="123"/>
        <v>1.8996960486322187</v>
      </c>
      <c r="I236" s="12">
        <f t="shared" si="123"/>
        <v>57.066869300911847</v>
      </c>
      <c r="J236" s="12">
        <f t="shared" si="123"/>
        <v>39.741641337386021</v>
      </c>
      <c r="K236" s="4">
        <f t="shared" si="124"/>
        <v>100</v>
      </c>
      <c r="L236" s="14"/>
      <c r="M236" s="14"/>
      <c r="N236" s="14"/>
      <c r="O236" s="14"/>
    </row>
    <row r="237" spans="1:15" ht="15" customHeight="1" x14ac:dyDescent="0.15">
      <c r="B237" s="206"/>
      <c r="C237" s="77" t="s">
        <v>589</v>
      </c>
      <c r="F237" s="20">
        <f t="shared" si="122"/>
        <v>1316</v>
      </c>
      <c r="G237" s="12">
        <f t="shared" si="123"/>
        <v>0.22796352583586624</v>
      </c>
      <c r="H237" s="12">
        <f t="shared" si="123"/>
        <v>1.0638297872340425</v>
      </c>
      <c r="I237" s="12">
        <f t="shared" si="123"/>
        <v>58.358662613981757</v>
      </c>
      <c r="J237" s="12">
        <f t="shared" si="123"/>
        <v>40.349544072948326</v>
      </c>
      <c r="K237" s="4">
        <f t="shared" si="124"/>
        <v>100</v>
      </c>
      <c r="L237" s="14"/>
      <c r="M237" s="14"/>
      <c r="N237" s="14"/>
      <c r="O237" s="14"/>
    </row>
    <row r="238" spans="1:15" ht="15" customHeight="1" x14ac:dyDescent="0.15">
      <c r="B238" s="208"/>
      <c r="C238" s="65" t="s">
        <v>178</v>
      </c>
      <c r="D238" s="36"/>
      <c r="E238" s="36"/>
      <c r="F238" s="21">
        <f t="shared" si="122"/>
        <v>1316</v>
      </c>
      <c r="G238" s="13">
        <f t="shared" si="123"/>
        <v>0.91185410334346495</v>
      </c>
      <c r="H238" s="13">
        <f t="shared" si="123"/>
        <v>3.0395136778115504</v>
      </c>
      <c r="I238" s="13">
        <f t="shared" si="123"/>
        <v>56.458966565349542</v>
      </c>
      <c r="J238" s="13">
        <f t="shared" si="123"/>
        <v>39.589665653495445</v>
      </c>
      <c r="K238" s="5">
        <f t="shared" si="124"/>
        <v>100</v>
      </c>
      <c r="L238" s="14"/>
      <c r="M238" s="14"/>
      <c r="N238" s="14"/>
      <c r="O238" s="14"/>
    </row>
    <row r="239" spans="1:15" ht="15" customHeight="1" x14ac:dyDescent="0.15">
      <c r="B239" s="62"/>
      <c r="C239" s="55"/>
      <c r="D239" s="53"/>
      <c r="E239" s="14"/>
      <c r="F239" s="14"/>
      <c r="G239" s="14"/>
      <c r="H239" s="14"/>
      <c r="I239" s="14"/>
      <c r="J239" s="14"/>
      <c r="K239" s="14"/>
      <c r="L239" s="14"/>
      <c r="M239" s="14"/>
      <c r="N239" s="14"/>
      <c r="O239" s="14"/>
    </row>
    <row r="240" spans="1:15" ht="15" customHeight="1" x14ac:dyDescent="0.15">
      <c r="A240" s="1" t="s">
        <v>389</v>
      </c>
      <c r="B240" s="62"/>
      <c r="C240" s="45"/>
      <c r="D240" s="91"/>
      <c r="E240" s="91"/>
      <c r="F240" s="92"/>
      <c r="G240" s="91"/>
      <c r="H240" s="46"/>
    </row>
    <row r="241" spans="2:15" ht="15" customHeight="1" x14ac:dyDescent="0.15">
      <c r="B241" s="57" t="s">
        <v>514</v>
      </c>
      <c r="C241" s="58"/>
      <c r="D241" s="28"/>
      <c r="E241" s="28"/>
      <c r="F241" s="230"/>
      <c r="G241" s="81" t="s">
        <v>317</v>
      </c>
      <c r="H241" s="120" t="s">
        <v>318</v>
      </c>
      <c r="I241" s="81" t="s">
        <v>319</v>
      </c>
      <c r="J241" s="82" t="s">
        <v>320</v>
      </c>
      <c r="K241" s="81" t="s">
        <v>321</v>
      </c>
      <c r="M241" s="14"/>
      <c r="N241" s="14"/>
      <c r="O241" s="14"/>
    </row>
    <row r="242" spans="2:15" ht="15" customHeight="1" x14ac:dyDescent="0.15">
      <c r="B242" s="205" t="s">
        <v>322</v>
      </c>
      <c r="C242" s="64" t="s">
        <v>165</v>
      </c>
      <c r="F242" s="231"/>
      <c r="G242" s="8">
        <v>298</v>
      </c>
      <c r="H242" s="8">
        <v>109</v>
      </c>
      <c r="I242" s="8">
        <v>470</v>
      </c>
      <c r="J242" s="8">
        <v>246</v>
      </c>
      <c r="K242" s="17">
        <f>SUM(G242:J242)</f>
        <v>1123</v>
      </c>
      <c r="M242" s="14"/>
      <c r="N242" s="14"/>
      <c r="O242" s="14"/>
    </row>
    <row r="243" spans="2:15" ht="15" customHeight="1" x14ac:dyDescent="0.15">
      <c r="B243" s="206"/>
      <c r="C243" s="77" t="s">
        <v>56</v>
      </c>
      <c r="F243" s="231"/>
      <c r="G243" s="9">
        <v>522</v>
      </c>
      <c r="H243" s="9">
        <v>80</v>
      </c>
      <c r="I243" s="9">
        <v>360</v>
      </c>
      <c r="J243" s="9">
        <v>161</v>
      </c>
      <c r="K243" s="18">
        <f t="shared" ref="K243:K253" si="125">SUM(G243:J243)</f>
        <v>1123</v>
      </c>
      <c r="M243" s="14"/>
      <c r="N243" s="14"/>
      <c r="O243" s="14"/>
    </row>
    <row r="244" spans="2:15" ht="15" customHeight="1" x14ac:dyDescent="0.15">
      <c r="B244" s="206"/>
      <c r="C244" s="77" t="s">
        <v>173</v>
      </c>
      <c r="F244" s="231"/>
      <c r="G244" s="9">
        <v>118</v>
      </c>
      <c r="H244" s="9">
        <v>69</v>
      </c>
      <c r="I244" s="9">
        <v>626</v>
      </c>
      <c r="J244" s="9">
        <v>310</v>
      </c>
      <c r="K244" s="18">
        <f t="shared" si="125"/>
        <v>1123</v>
      </c>
      <c r="M244" s="14"/>
      <c r="N244" s="14"/>
      <c r="O244" s="14"/>
    </row>
    <row r="245" spans="2:15" ht="15" customHeight="1" x14ac:dyDescent="0.15">
      <c r="B245" s="206"/>
      <c r="C245" s="77" t="s">
        <v>57</v>
      </c>
      <c r="F245" s="231"/>
      <c r="G245" s="9">
        <v>401</v>
      </c>
      <c r="H245" s="9">
        <v>134</v>
      </c>
      <c r="I245" s="9">
        <v>393</v>
      </c>
      <c r="J245" s="9">
        <v>195</v>
      </c>
      <c r="K245" s="18">
        <f t="shared" si="125"/>
        <v>1123</v>
      </c>
      <c r="M245" s="14"/>
      <c r="N245" s="14"/>
      <c r="O245" s="14"/>
    </row>
    <row r="246" spans="2:15" ht="15" customHeight="1" x14ac:dyDescent="0.15">
      <c r="B246" s="206"/>
      <c r="C246" s="77" t="s">
        <v>313</v>
      </c>
      <c r="F246" s="231"/>
      <c r="G246" s="9">
        <v>45</v>
      </c>
      <c r="H246" s="9">
        <v>49</v>
      </c>
      <c r="I246" s="9">
        <v>676</v>
      </c>
      <c r="J246" s="9">
        <v>353</v>
      </c>
      <c r="K246" s="18">
        <f t="shared" si="125"/>
        <v>1123</v>
      </c>
      <c r="M246" s="14"/>
      <c r="N246" s="14"/>
      <c r="O246" s="14"/>
    </row>
    <row r="247" spans="2:15" ht="15" customHeight="1" x14ac:dyDescent="0.15">
      <c r="B247" s="207"/>
      <c r="C247" s="77" t="s">
        <v>314</v>
      </c>
      <c r="F247" s="231"/>
      <c r="G247" s="9">
        <v>86</v>
      </c>
      <c r="H247" s="9">
        <v>37</v>
      </c>
      <c r="I247" s="9">
        <v>685</v>
      </c>
      <c r="J247" s="9">
        <v>315</v>
      </c>
      <c r="K247" s="18">
        <f t="shared" si="125"/>
        <v>1123</v>
      </c>
      <c r="M247" s="14"/>
      <c r="N247" s="14"/>
      <c r="O247" s="14"/>
    </row>
    <row r="248" spans="2:15" ht="15" customHeight="1" x14ac:dyDescent="0.15">
      <c r="B248" s="206"/>
      <c r="C248" s="77" t="s">
        <v>315</v>
      </c>
      <c r="F248" s="231"/>
      <c r="G248" s="9">
        <v>68</v>
      </c>
      <c r="H248" s="9">
        <v>20</v>
      </c>
      <c r="I248" s="9">
        <v>686</v>
      </c>
      <c r="J248" s="9">
        <v>349</v>
      </c>
      <c r="K248" s="18">
        <f t="shared" si="125"/>
        <v>1123</v>
      </c>
      <c r="M248" s="14"/>
      <c r="N248" s="14"/>
      <c r="O248" s="14"/>
    </row>
    <row r="249" spans="2:15" ht="15" customHeight="1" x14ac:dyDescent="0.15">
      <c r="B249" s="206"/>
      <c r="C249" s="77" t="s">
        <v>174</v>
      </c>
      <c r="F249" s="231"/>
      <c r="G249" s="9">
        <v>12</v>
      </c>
      <c r="H249" s="9">
        <v>54</v>
      </c>
      <c r="I249" s="9">
        <v>706</v>
      </c>
      <c r="J249" s="9">
        <v>351</v>
      </c>
      <c r="K249" s="18">
        <f t="shared" si="125"/>
        <v>1123</v>
      </c>
      <c r="M249" s="14"/>
      <c r="N249" s="14"/>
      <c r="O249" s="14"/>
    </row>
    <row r="250" spans="2:15" ht="15" customHeight="1" x14ac:dyDescent="0.15">
      <c r="B250" s="206"/>
      <c r="C250" s="77" t="s">
        <v>175</v>
      </c>
      <c r="F250" s="231"/>
      <c r="G250" s="9">
        <v>5</v>
      </c>
      <c r="H250" s="9">
        <v>17</v>
      </c>
      <c r="I250" s="9">
        <v>741</v>
      </c>
      <c r="J250" s="9">
        <v>360</v>
      </c>
      <c r="K250" s="18">
        <f t="shared" si="125"/>
        <v>1123</v>
      </c>
      <c r="L250" s="14"/>
      <c r="M250" s="14"/>
      <c r="N250" s="14"/>
      <c r="O250" s="14"/>
    </row>
    <row r="251" spans="2:15" ht="15" customHeight="1" x14ac:dyDescent="0.15">
      <c r="B251" s="206"/>
      <c r="C251" s="77" t="s">
        <v>176</v>
      </c>
      <c r="F251" s="231"/>
      <c r="G251" s="9">
        <v>50</v>
      </c>
      <c r="H251" s="9">
        <v>33</v>
      </c>
      <c r="I251" s="9">
        <v>693</v>
      </c>
      <c r="J251" s="9">
        <v>347</v>
      </c>
      <c r="K251" s="18">
        <f t="shared" si="125"/>
        <v>1123</v>
      </c>
      <c r="L251" s="14"/>
      <c r="M251" s="14"/>
      <c r="N251" s="14"/>
      <c r="O251" s="14"/>
    </row>
    <row r="252" spans="2:15" ht="15" customHeight="1" x14ac:dyDescent="0.15">
      <c r="B252" s="206"/>
      <c r="C252" s="77" t="s">
        <v>589</v>
      </c>
      <c r="F252" s="231"/>
      <c r="G252" s="9">
        <v>4</v>
      </c>
      <c r="H252" s="9">
        <v>15</v>
      </c>
      <c r="I252" s="9">
        <v>747</v>
      </c>
      <c r="J252" s="9">
        <v>357</v>
      </c>
      <c r="K252" s="18">
        <f t="shared" si="125"/>
        <v>1123</v>
      </c>
      <c r="L252" s="14"/>
      <c r="M252" s="14"/>
      <c r="N252" s="14"/>
      <c r="O252" s="14"/>
    </row>
    <row r="253" spans="2:15" ht="15" customHeight="1" x14ac:dyDescent="0.15">
      <c r="B253" s="208"/>
      <c r="C253" s="65" t="s">
        <v>178</v>
      </c>
      <c r="D253" s="36"/>
      <c r="E253" s="36"/>
      <c r="F253" s="127"/>
      <c r="G253" s="10">
        <v>13</v>
      </c>
      <c r="H253" s="10">
        <v>57</v>
      </c>
      <c r="I253" s="10">
        <v>699</v>
      </c>
      <c r="J253" s="10">
        <v>354</v>
      </c>
      <c r="K253" s="19">
        <f t="shared" si="125"/>
        <v>1123</v>
      </c>
      <c r="L253" s="14"/>
      <c r="M253" s="14"/>
      <c r="N253" s="14"/>
      <c r="O253" s="14"/>
    </row>
    <row r="254" spans="2:15" ht="15" customHeight="1" x14ac:dyDescent="0.15">
      <c r="B254" s="205" t="s">
        <v>3</v>
      </c>
      <c r="C254" s="64" t="s">
        <v>165</v>
      </c>
      <c r="F254" s="20">
        <f t="shared" ref="F254:F265" si="126">$K$242</f>
        <v>1123</v>
      </c>
      <c r="G254" s="11">
        <f t="shared" ref="G254:J265" si="127">IF($F254=0,0,G242/$F254*100)</f>
        <v>26.536064113980412</v>
      </c>
      <c r="H254" s="11">
        <f t="shared" si="127"/>
        <v>9.7061442564559215</v>
      </c>
      <c r="I254" s="11">
        <f t="shared" si="127"/>
        <v>41.852181656277828</v>
      </c>
      <c r="J254" s="11">
        <f t="shared" si="127"/>
        <v>21.905609973285841</v>
      </c>
      <c r="K254" s="3">
        <f>SUM(G254:J254)</f>
        <v>100</v>
      </c>
      <c r="L254" s="14"/>
      <c r="M254" s="14"/>
      <c r="N254" s="14"/>
      <c r="O254" s="14"/>
    </row>
    <row r="255" spans="2:15" ht="15" customHeight="1" x14ac:dyDescent="0.15">
      <c r="B255" s="206"/>
      <c r="C255" s="77" t="s">
        <v>56</v>
      </c>
      <c r="F255" s="20">
        <f t="shared" si="126"/>
        <v>1123</v>
      </c>
      <c r="G255" s="12">
        <f t="shared" si="127"/>
        <v>46.482635796972396</v>
      </c>
      <c r="H255" s="12">
        <f t="shared" si="127"/>
        <v>7.1237756010685658</v>
      </c>
      <c r="I255" s="12">
        <f t="shared" si="127"/>
        <v>32.05699020480855</v>
      </c>
      <c r="J255" s="12">
        <f t="shared" si="127"/>
        <v>14.336598397150491</v>
      </c>
      <c r="K255" s="4">
        <f t="shared" ref="K255:K265" si="128">SUM(G255:J255)</f>
        <v>100.00000000000001</v>
      </c>
      <c r="L255" s="14"/>
      <c r="M255" s="14"/>
      <c r="N255" s="14"/>
      <c r="O255" s="14"/>
    </row>
    <row r="256" spans="2:15" ht="15" customHeight="1" x14ac:dyDescent="0.15">
      <c r="B256" s="206"/>
      <c r="C256" s="77" t="s">
        <v>173</v>
      </c>
      <c r="F256" s="20">
        <f t="shared" si="126"/>
        <v>1123</v>
      </c>
      <c r="G256" s="12">
        <f t="shared" si="127"/>
        <v>10.507569011576136</v>
      </c>
      <c r="H256" s="12">
        <f t="shared" si="127"/>
        <v>6.1442564559216386</v>
      </c>
      <c r="I256" s="12">
        <f t="shared" si="127"/>
        <v>55.743544078361531</v>
      </c>
      <c r="J256" s="12">
        <f t="shared" si="127"/>
        <v>27.604630454140693</v>
      </c>
      <c r="K256" s="4">
        <f t="shared" si="128"/>
        <v>99.999999999999986</v>
      </c>
      <c r="L256" s="14"/>
      <c r="M256" s="14"/>
      <c r="N256" s="14"/>
      <c r="O256" s="14"/>
    </row>
    <row r="257" spans="2:15" ht="15" customHeight="1" x14ac:dyDescent="0.15">
      <c r="B257" s="206"/>
      <c r="C257" s="77" t="s">
        <v>57</v>
      </c>
      <c r="F257" s="20">
        <f t="shared" si="126"/>
        <v>1123</v>
      </c>
      <c r="G257" s="12">
        <f t="shared" si="127"/>
        <v>35.707925200356186</v>
      </c>
      <c r="H257" s="12">
        <f t="shared" si="127"/>
        <v>11.932324131789848</v>
      </c>
      <c r="I257" s="12">
        <f t="shared" si="127"/>
        <v>34.995547640249328</v>
      </c>
      <c r="J257" s="12">
        <f t="shared" si="127"/>
        <v>17.364203027604631</v>
      </c>
      <c r="K257" s="4">
        <f t="shared" si="128"/>
        <v>99.999999999999986</v>
      </c>
      <c r="L257" s="14"/>
      <c r="M257" s="14"/>
      <c r="N257" s="14"/>
      <c r="O257" s="14"/>
    </row>
    <row r="258" spans="2:15" ht="15" customHeight="1" x14ac:dyDescent="0.15">
      <c r="B258" s="206"/>
      <c r="C258" s="77" t="s">
        <v>313</v>
      </c>
      <c r="F258" s="20">
        <f t="shared" si="126"/>
        <v>1123</v>
      </c>
      <c r="G258" s="12">
        <f t="shared" si="127"/>
        <v>4.0071237756010687</v>
      </c>
      <c r="H258" s="12">
        <f t="shared" si="127"/>
        <v>4.3633125556544972</v>
      </c>
      <c r="I258" s="12">
        <f t="shared" si="127"/>
        <v>60.195903829029383</v>
      </c>
      <c r="J258" s="12">
        <f t="shared" si="127"/>
        <v>31.433659839715052</v>
      </c>
      <c r="K258" s="4">
        <f t="shared" si="128"/>
        <v>100</v>
      </c>
      <c r="L258" s="14"/>
      <c r="M258" s="14"/>
      <c r="N258" s="14"/>
      <c r="O258" s="14"/>
    </row>
    <row r="259" spans="2:15" ht="15" customHeight="1" x14ac:dyDescent="0.15">
      <c r="B259" s="207"/>
      <c r="C259" s="77" t="s">
        <v>314</v>
      </c>
      <c r="F259" s="20">
        <f t="shared" si="126"/>
        <v>1123</v>
      </c>
      <c r="G259" s="12">
        <f t="shared" si="127"/>
        <v>7.658058771148708</v>
      </c>
      <c r="H259" s="12">
        <f t="shared" si="127"/>
        <v>3.2947462154942118</v>
      </c>
      <c r="I259" s="12">
        <f t="shared" si="127"/>
        <v>60.997328584149599</v>
      </c>
      <c r="J259" s="12">
        <f t="shared" si="127"/>
        <v>28.049866429207484</v>
      </c>
      <c r="K259" s="4">
        <f t="shared" si="128"/>
        <v>100</v>
      </c>
      <c r="L259" s="14"/>
      <c r="M259" s="14"/>
      <c r="N259" s="14"/>
      <c r="O259" s="14"/>
    </row>
    <row r="260" spans="2:15" ht="15" customHeight="1" x14ac:dyDescent="0.15">
      <c r="B260" s="206"/>
      <c r="C260" s="77" t="s">
        <v>315</v>
      </c>
      <c r="F260" s="20">
        <f t="shared" si="126"/>
        <v>1123</v>
      </c>
      <c r="G260" s="12">
        <f t="shared" si="127"/>
        <v>6.0552092609082813</v>
      </c>
      <c r="H260" s="12">
        <f t="shared" si="127"/>
        <v>1.7809439002671414</v>
      </c>
      <c r="I260" s="12">
        <f t="shared" si="127"/>
        <v>61.086375779162964</v>
      </c>
      <c r="J260" s="12">
        <f t="shared" si="127"/>
        <v>31.077471059661622</v>
      </c>
      <c r="K260" s="4">
        <f t="shared" si="128"/>
        <v>100</v>
      </c>
      <c r="L260" s="14"/>
      <c r="M260" s="14"/>
      <c r="N260" s="14"/>
      <c r="O260" s="14"/>
    </row>
    <row r="261" spans="2:15" ht="15" customHeight="1" x14ac:dyDescent="0.15">
      <c r="B261" s="206"/>
      <c r="C261" s="77" t="s">
        <v>174</v>
      </c>
      <c r="F261" s="20">
        <f t="shared" si="126"/>
        <v>1123</v>
      </c>
      <c r="G261" s="12">
        <f t="shared" si="127"/>
        <v>1.068566340160285</v>
      </c>
      <c r="H261" s="12">
        <f t="shared" si="127"/>
        <v>4.8085485307212821</v>
      </c>
      <c r="I261" s="12">
        <f t="shared" si="127"/>
        <v>62.867319679430103</v>
      </c>
      <c r="J261" s="12">
        <f t="shared" si="127"/>
        <v>31.255565449688334</v>
      </c>
      <c r="K261" s="4">
        <f t="shared" si="128"/>
        <v>100</v>
      </c>
      <c r="L261" s="14"/>
      <c r="M261" s="14"/>
      <c r="N261" s="14"/>
      <c r="O261" s="14"/>
    </row>
    <row r="262" spans="2:15" ht="15" customHeight="1" x14ac:dyDescent="0.15">
      <c r="B262" s="206"/>
      <c r="C262" s="77" t="s">
        <v>175</v>
      </c>
      <c r="F262" s="20">
        <f t="shared" si="126"/>
        <v>1123</v>
      </c>
      <c r="G262" s="12">
        <f t="shared" si="127"/>
        <v>0.44523597506678536</v>
      </c>
      <c r="H262" s="12">
        <f t="shared" si="127"/>
        <v>1.5138023152270703</v>
      </c>
      <c r="I262" s="12">
        <f t="shared" si="127"/>
        <v>65.983971504897596</v>
      </c>
      <c r="J262" s="12">
        <f t="shared" si="127"/>
        <v>32.05699020480855</v>
      </c>
      <c r="K262" s="4">
        <f t="shared" si="128"/>
        <v>100</v>
      </c>
      <c r="L262" s="14"/>
      <c r="M262" s="14"/>
      <c r="N262" s="14"/>
      <c r="O262" s="14"/>
    </row>
    <row r="263" spans="2:15" ht="15" customHeight="1" x14ac:dyDescent="0.15">
      <c r="B263" s="206"/>
      <c r="C263" s="77" t="s">
        <v>176</v>
      </c>
      <c r="F263" s="20">
        <f t="shared" si="126"/>
        <v>1123</v>
      </c>
      <c r="G263" s="12">
        <f t="shared" si="127"/>
        <v>4.4523597506678536</v>
      </c>
      <c r="H263" s="12">
        <f t="shared" si="127"/>
        <v>2.9385574354407837</v>
      </c>
      <c r="I263" s="12">
        <f t="shared" si="127"/>
        <v>61.709706144256458</v>
      </c>
      <c r="J263" s="12">
        <f t="shared" si="127"/>
        <v>30.899376669634908</v>
      </c>
      <c r="K263" s="4">
        <f t="shared" si="128"/>
        <v>100</v>
      </c>
      <c r="L263" s="14"/>
      <c r="M263" s="14"/>
      <c r="N263" s="14"/>
      <c r="O263" s="14"/>
    </row>
    <row r="264" spans="2:15" ht="15" customHeight="1" x14ac:dyDescent="0.15">
      <c r="B264" s="206"/>
      <c r="C264" s="77" t="s">
        <v>589</v>
      </c>
      <c r="F264" s="20">
        <f t="shared" si="126"/>
        <v>1123</v>
      </c>
      <c r="G264" s="12">
        <f t="shared" si="127"/>
        <v>0.3561887800534283</v>
      </c>
      <c r="H264" s="12">
        <f t="shared" si="127"/>
        <v>1.3357079252003561</v>
      </c>
      <c r="I264" s="12">
        <f t="shared" si="127"/>
        <v>66.51825467497774</v>
      </c>
      <c r="J264" s="12">
        <f t="shared" si="127"/>
        <v>31.789848619768478</v>
      </c>
      <c r="K264" s="4">
        <f t="shared" si="128"/>
        <v>100</v>
      </c>
      <c r="L264" s="14"/>
      <c r="M264" s="14"/>
      <c r="N264" s="14"/>
      <c r="O264" s="14"/>
    </row>
    <row r="265" spans="2:15" ht="15" customHeight="1" x14ac:dyDescent="0.15">
      <c r="B265" s="208"/>
      <c r="C265" s="65" t="s">
        <v>178</v>
      </c>
      <c r="D265" s="36"/>
      <c r="E265" s="36"/>
      <c r="F265" s="21">
        <f t="shared" si="126"/>
        <v>1123</v>
      </c>
      <c r="G265" s="13">
        <f t="shared" si="127"/>
        <v>1.1576135351736421</v>
      </c>
      <c r="H265" s="13">
        <f t="shared" si="127"/>
        <v>5.0756901157613532</v>
      </c>
      <c r="I265" s="13">
        <f t="shared" si="127"/>
        <v>62.243989314336602</v>
      </c>
      <c r="J265" s="13">
        <f t="shared" si="127"/>
        <v>31.522707034728402</v>
      </c>
      <c r="K265" s="5">
        <f t="shared" si="128"/>
        <v>100</v>
      </c>
      <c r="L265" s="14"/>
      <c r="M265" s="14"/>
      <c r="N265" s="14"/>
      <c r="O265" s="14"/>
    </row>
    <row r="266" spans="2:15" ht="15" customHeight="1" x14ac:dyDescent="0.15">
      <c r="B266" s="62"/>
      <c r="C266" s="55"/>
      <c r="D266" s="53"/>
      <c r="E266" s="53"/>
      <c r="F266" s="14"/>
      <c r="G266" s="14"/>
      <c r="H266" s="14"/>
      <c r="I266" s="14"/>
      <c r="J266" s="14"/>
      <c r="K266" s="14"/>
      <c r="L266" s="14"/>
      <c r="M266" s="14"/>
      <c r="N266" s="14"/>
      <c r="O266" s="14"/>
    </row>
    <row r="267" spans="2:15" ht="15" customHeight="1" x14ac:dyDescent="0.15">
      <c r="B267" s="57" t="s">
        <v>213</v>
      </c>
      <c r="C267" s="58"/>
      <c r="D267" s="28"/>
      <c r="E267" s="28"/>
      <c r="F267" s="230"/>
      <c r="G267" s="81" t="s">
        <v>317</v>
      </c>
      <c r="H267" s="120" t="s">
        <v>318</v>
      </c>
      <c r="I267" s="81" t="s">
        <v>319</v>
      </c>
      <c r="J267" s="82" t="s">
        <v>320</v>
      </c>
      <c r="K267" s="81" t="s">
        <v>321</v>
      </c>
    </row>
    <row r="268" spans="2:15" ht="15" customHeight="1" x14ac:dyDescent="0.15">
      <c r="B268" s="205" t="s">
        <v>322</v>
      </c>
      <c r="C268" s="64" t="s">
        <v>165</v>
      </c>
      <c r="F268" s="231"/>
      <c r="G268" s="8">
        <v>291</v>
      </c>
      <c r="H268" s="8">
        <v>99</v>
      </c>
      <c r="I268" s="8">
        <v>428</v>
      </c>
      <c r="J268" s="8">
        <v>233</v>
      </c>
      <c r="K268" s="17">
        <f>SUM(G268:J268)</f>
        <v>1051</v>
      </c>
    </row>
    <row r="269" spans="2:15" ht="15" customHeight="1" x14ac:dyDescent="0.15">
      <c r="B269" s="206"/>
      <c r="C269" s="77" t="s">
        <v>56</v>
      </c>
      <c r="F269" s="231"/>
      <c r="G269" s="9">
        <v>516</v>
      </c>
      <c r="H269" s="9">
        <v>77</v>
      </c>
      <c r="I269" s="9">
        <v>311</v>
      </c>
      <c r="J269" s="9">
        <v>147</v>
      </c>
      <c r="K269" s="18">
        <f t="shared" ref="K269:K279" si="129">SUM(G269:J269)</f>
        <v>1051</v>
      </c>
    </row>
    <row r="270" spans="2:15" ht="15" customHeight="1" x14ac:dyDescent="0.15">
      <c r="B270" s="206"/>
      <c r="C270" s="77" t="s">
        <v>173</v>
      </c>
      <c r="F270" s="231"/>
      <c r="G270" s="9">
        <v>113</v>
      </c>
      <c r="H270" s="9">
        <v>66</v>
      </c>
      <c r="I270" s="9">
        <v>577</v>
      </c>
      <c r="J270" s="9">
        <v>295</v>
      </c>
      <c r="K270" s="18">
        <f t="shared" si="129"/>
        <v>1051</v>
      </c>
    </row>
    <row r="271" spans="2:15" ht="15" customHeight="1" x14ac:dyDescent="0.15">
      <c r="B271" s="206"/>
      <c r="C271" s="77" t="s">
        <v>57</v>
      </c>
      <c r="F271" s="231"/>
      <c r="G271" s="9">
        <v>392</v>
      </c>
      <c r="H271" s="9">
        <v>121</v>
      </c>
      <c r="I271" s="9">
        <v>353</v>
      </c>
      <c r="J271" s="9">
        <v>185</v>
      </c>
      <c r="K271" s="18">
        <f t="shared" si="129"/>
        <v>1051</v>
      </c>
    </row>
    <row r="272" spans="2:15" ht="15" customHeight="1" x14ac:dyDescent="0.15">
      <c r="B272" s="206"/>
      <c r="C272" s="77" t="s">
        <v>313</v>
      </c>
      <c r="F272" s="231"/>
      <c r="G272" s="9">
        <v>37</v>
      </c>
      <c r="H272" s="9">
        <v>45</v>
      </c>
      <c r="I272" s="9">
        <v>630</v>
      </c>
      <c r="J272" s="9">
        <v>339</v>
      </c>
      <c r="K272" s="18">
        <f t="shared" si="129"/>
        <v>1051</v>
      </c>
    </row>
    <row r="273" spans="2:15" ht="15" customHeight="1" x14ac:dyDescent="0.15">
      <c r="B273" s="207"/>
      <c r="C273" s="77" t="s">
        <v>314</v>
      </c>
      <c r="F273" s="231"/>
      <c r="G273" s="9">
        <v>86</v>
      </c>
      <c r="H273" s="9">
        <v>36</v>
      </c>
      <c r="I273" s="9">
        <v>635</v>
      </c>
      <c r="J273" s="9">
        <v>294</v>
      </c>
      <c r="K273" s="18">
        <f t="shared" si="129"/>
        <v>1051</v>
      </c>
    </row>
    <row r="274" spans="2:15" ht="15" customHeight="1" x14ac:dyDescent="0.15">
      <c r="B274" s="206"/>
      <c r="C274" s="77" t="s">
        <v>315</v>
      </c>
      <c r="F274" s="231"/>
      <c r="G274" s="9">
        <v>68</v>
      </c>
      <c r="H274" s="9">
        <v>20</v>
      </c>
      <c r="I274" s="9">
        <v>634</v>
      </c>
      <c r="J274" s="9">
        <v>329</v>
      </c>
      <c r="K274" s="18">
        <f t="shared" si="129"/>
        <v>1051</v>
      </c>
    </row>
    <row r="275" spans="2:15" ht="15" customHeight="1" x14ac:dyDescent="0.15">
      <c r="B275" s="206"/>
      <c r="C275" s="77" t="s">
        <v>174</v>
      </c>
      <c r="F275" s="231"/>
      <c r="G275" s="9">
        <v>10</v>
      </c>
      <c r="H275" s="9">
        <v>51</v>
      </c>
      <c r="I275" s="9">
        <v>656</v>
      </c>
      <c r="J275" s="9">
        <v>334</v>
      </c>
      <c r="K275" s="18">
        <f t="shared" si="129"/>
        <v>1051</v>
      </c>
    </row>
    <row r="276" spans="2:15" ht="15" customHeight="1" x14ac:dyDescent="0.15">
      <c r="B276" s="206"/>
      <c r="C276" s="77" t="s">
        <v>175</v>
      </c>
      <c r="F276" s="231"/>
      <c r="G276" s="9">
        <v>5</v>
      </c>
      <c r="H276" s="9">
        <v>16</v>
      </c>
      <c r="I276" s="9">
        <v>689</v>
      </c>
      <c r="J276" s="9">
        <v>341</v>
      </c>
      <c r="K276" s="18">
        <f t="shared" si="129"/>
        <v>1051</v>
      </c>
      <c r="L276" s="14"/>
      <c r="M276" s="14"/>
      <c r="N276" s="14"/>
      <c r="O276" s="14"/>
    </row>
    <row r="277" spans="2:15" ht="15" customHeight="1" x14ac:dyDescent="0.15">
      <c r="B277" s="206"/>
      <c r="C277" s="77" t="s">
        <v>176</v>
      </c>
      <c r="F277" s="231"/>
      <c r="G277" s="9">
        <v>44</v>
      </c>
      <c r="H277" s="9">
        <v>31</v>
      </c>
      <c r="I277" s="9">
        <v>648</v>
      </c>
      <c r="J277" s="9">
        <v>328</v>
      </c>
      <c r="K277" s="18">
        <f t="shared" si="129"/>
        <v>1051</v>
      </c>
      <c r="L277" s="14"/>
      <c r="M277" s="14"/>
      <c r="N277" s="14"/>
      <c r="O277" s="14"/>
    </row>
    <row r="278" spans="2:15" ht="15" customHeight="1" x14ac:dyDescent="0.15">
      <c r="B278" s="206"/>
      <c r="C278" s="77" t="s">
        <v>589</v>
      </c>
      <c r="F278" s="231"/>
      <c r="G278" s="9">
        <v>3</v>
      </c>
      <c r="H278" s="9">
        <v>13</v>
      </c>
      <c r="I278" s="9">
        <v>696</v>
      </c>
      <c r="J278" s="9">
        <v>339</v>
      </c>
      <c r="K278" s="18">
        <f t="shared" si="129"/>
        <v>1051</v>
      </c>
      <c r="L278" s="14"/>
      <c r="M278" s="14"/>
      <c r="N278" s="14"/>
      <c r="O278" s="14"/>
    </row>
    <row r="279" spans="2:15" ht="15" customHeight="1" x14ac:dyDescent="0.15">
      <c r="B279" s="208"/>
      <c r="C279" s="65" t="s">
        <v>178</v>
      </c>
      <c r="D279" s="36"/>
      <c r="E279" s="36"/>
      <c r="F279" s="127"/>
      <c r="G279" s="10">
        <v>12</v>
      </c>
      <c r="H279" s="10">
        <v>53</v>
      </c>
      <c r="I279" s="10">
        <v>652</v>
      </c>
      <c r="J279" s="10">
        <v>334</v>
      </c>
      <c r="K279" s="19">
        <f t="shared" si="129"/>
        <v>1051</v>
      </c>
      <c r="L279" s="14"/>
      <c r="M279" s="14"/>
      <c r="N279" s="14"/>
      <c r="O279" s="14"/>
    </row>
    <row r="280" spans="2:15" ht="15" customHeight="1" x14ac:dyDescent="0.15">
      <c r="B280" s="205" t="s">
        <v>3</v>
      </c>
      <c r="C280" s="64" t="s">
        <v>165</v>
      </c>
      <c r="F280" s="20">
        <f t="shared" ref="F280:F291" si="130">$K$268</f>
        <v>1051</v>
      </c>
      <c r="G280" s="11">
        <f t="shared" ref="G280:J291" si="131">IF($F280=0,0,G268/$F280*100)</f>
        <v>27.687916270218839</v>
      </c>
      <c r="H280" s="11">
        <f t="shared" si="131"/>
        <v>9.4196003805899142</v>
      </c>
      <c r="I280" s="11">
        <f t="shared" si="131"/>
        <v>40.723120837297813</v>
      </c>
      <c r="J280" s="11">
        <f t="shared" si="131"/>
        <v>22.169362511893436</v>
      </c>
      <c r="K280" s="3">
        <f>SUM(G280:J280)</f>
        <v>100</v>
      </c>
      <c r="L280" s="14"/>
      <c r="M280" s="14"/>
      <c r="N280" s="14"/>
      <c r="O280" s="14"/>
    </row>
    <row r="281" spans="2:15" ht="15" customHeight="1" x14ac:dyDescent="0.15">
      <c r="B281" s="206"/>
      <c r="C281" s="77" t="s">
        <v>56</v>
      </c>
      <c r="F281" s="20">
        <f t="shared" si="130"/>
        <v>1051</v>
      </c>
      <c r="G281" s="12">
        <f t="shared" si="131"/>
        <v>49.096098953377734</v>
      </c>
      <c r="H281" s="12">
        <f t="shared" si="131"/>
        <v>7.3263558515699341</v>
      </c>
      <c r="I281" s="12">
        <f t="shared" si="131"/>
        <v>29.590865842055187</v>
      </c>
      <c r="J281" s="12">
        <f t="shared" si="131"/>
        <v>13.986679352997145</v>
      </c>
      <c r="K281" s="4">
        <f t="shared" ref="K281:K291" si="132">SUM(G281:J281)</f>
        <v>100</v>
      </c>
      <c r="L281" s="14"/>
      <c r="M281" s="14"/>
      <c r="N281" s="14"/>
      <c r="O281" s="14"/>
    </row>
    <row r="282" spans="2:15" ht="15" customHeight="1" x14ac:dyDescent="0.15">
      <c r="B282" s="206"/>
      <c r="C282" s="77" t="s">
        <v>173</v>
      </c>
      <c r="F282" s="20">
        <f t="shared" si="130"/>
        <v>1051</v>
      </c>
      <c r="G282" s="12">
        <f t="shared" si="131"/>
        <v>10.751665080875357</v>
      </c>
      <c r="H282" s="12">
        <f t="shared" si="131"/>
        <v>6.279733587059944</v>
      </c>
      <c r="I282" s="12">
        <f t="shared" si="131"/>
        <v>54.900095147478588</v>
      </c>
      <c r="J282" s="12">
        <f t="shared" si="131"/>
        <v>28.068506184586106</v>
      </c>
      <c r="K282" s="4">
        <f t="shared" si="132"/>
        <v>100</v>
      </c>
      <c r="L282" s="14"/>
      <c r="M282" s="14"/>
      <c r="N282" s="14"/>
      <c r="O282" s="14"/>
    </row>
    <row r="283" spans="2:15" ht="15" customHeight="1" x14ac:dyDescent="0.15">
      <c r="B283" s="206"/>
      <c r="C283" s="77" t="s">
        <v>57</v>
      </c>
      <c r="F283" s="20">
        <f t="shared" si="130"/>
        <v>1051</v>
      </c>
      <c r="G283" s="12">
        <f t="shared" si="131"/>
        <v>37.297811607992386</v>
      </c>
      <c r="H283" s="12">
        <f t="shared" si="131"/>
        <v>11.512844909609896</v>
      </c>
      <c r="I283" s="12">
        <f t="shared" si="131"/>
        <v>33.587059942911509</v>
      </c>
      <c r="J283" s="12">
        <f t="shared" si="131"/>
        <v>17.602283539486205</v>
      </c>
      <c r="K283" s="4">
        <f t="shared" si="132"/>
        <v>100</v>
      </c>
      <c r="L283" s="14"/>
      <c r="M283" s="14"/>
      <c r="N283" s="14"/>
      <c r="O283" s="14"/>
    </row>
    <row r="284" spans="2:15" ht="15" customHeight="1" x14ac:dyDescent="0.15">
      <c r="B284" s="206"/>
      <c r="C284" s="77" t="s">
        <v>313</v>
      </c>
      <c r="F284" s="20">
        <f t="shared" si="130"/>
        <v>1051</v>
      </c>
      <c r="G284" s="12">
        <f t="shared" si="131"/>
        <v>3.5204567078972406</v>
      </c>
      <c r="H284" s="12">
        <f t="shared" si="131"/>
        <v>4.2816365366317788</v>
      </c>
      <c r="I284" s="12">
        <f t="shared" si="131"/>
        <v>59.942911512844908</v>
      </c>
      <c r="J284" s="12">
        <f t="shared" si="131"/>
        <v>32.254995242626073</v>
      </c>
      <c r="K284" s="4">
        <f t="shared" si="132"/>
        <v>100</v>
      </c>
      <c r="L284" s="14"/>
      <c r="M284" s="14"/>
      <c r="N284" s="14"/>
      <c r="O284" s="14"/>
    </row>
    <row r="285" spans="2:15" ht="15" customHeight="1" x14ac:dyDescent="0.15">
      <c r="B285" s="207"/>
      <c r="C285" s="77" t="s">
        <v>314</v>
      </c>
      <c r="F285" s="20">
        <f t="shared" si="130"/>
        <v>1051</v>
      </c>
      <c r="G285" s="12">
        <f t="shared" si="131"/>
        <v>8.1826831588962889</v>
      </c>
      <c r="H285" s="12">
        <f t="shared" si="131"/>
        <v>3.425309229305423</v>
      </c>
      <c r="I285" s="12">
        <f t="shared" si="131"/>
        <v>60.418648905803998</v>
      </c>
      <c r="J285" s="12">
        <f t="shared" si="131"/>
        <v>27.97335870599429</v>
      </c>
      <c r="K285" s="4">
        <f t="shared" si="132"/>
        <v>100</v>
      </c>
      <c r="L285" s="14"/>
      <c r="M285" s="14"/>
      <c r="N285" s="14"/>
      <c r="O285" s="14"/>
    </row>
    <row r="286" spans="2:15" ht="15" customHeight="1" x14ac:dyDescent="0.15">
      <c r="B286" s="206"/>
      <c r="C286" s="77" t="s">
        <v>315</v>
      </c>
      <c r="F286" s="20">
        <f t="shared" si="130"/>
        <v>1051</v>
      </c>
      <c r="G286" s="12">
        <f t="shared" si="131"/>
        <v>6.4700285442435774</v>
      </c>
      <c r="H286" s="12">
        <f t="shared" si="131"/>
        <v>1.9029495718363463</v>
      </c>
      <c r="I286" s="12">
        <f t="shared" si="131"/>
        <v>60.323501427212179</v>
      </c>
      <c r="J286" s="12">
        <f t="shared" si="131"/>
        <v>31.303520456707894</v>
      </c>
      <c r="K286" s="4">
        <f t="shared" si="132"/>
        <v>100</v>
      </c>
      <c r="L286" s="14"/>
      <c r="M286" s="14"/>
      <c r="N286" s="14"/>
      <c r="O286" s="14"/>
    </row>
    <row r="287" spans="2:15" ht="15" customHeight="1" x14ac:dyDescent="0.15">
      <c r="B287" s="206"/>
      <c r="C287" s="77" t="s">
        <v>174</v>
      </c>
      <c r="F287" s="20">
        <f t="shared" si="130"/>
        <v>1051</v>
      </c>
      <c r="G287" s="12">
        <f t="shared" si="131"/>
        <v>0.95147478591817314</v>
      </c>
      <c r="H287" s="12">
        <f t="shared" si="131"/>
        <v>4.8525214081826835</v>
      </c>
      <c r="I287" s="12">
        <f t="shared" si="131"/>
        <v>62.416745956232155</v>
      </c>
      <c r="J287" s="12">
        <f t="shared" si="131"/>
        <v>31.779257849666987</v>
      </c>
      <c r="K287" s="4">
        <f t="shared" si="132"/>
        <v>100</v>
      </c>
      <c r="L287" s="14"/>
      <c r="M287" s="14"/>
      <c r="N287" s="14"/>
      <c r="O287" s="14"/>
    </row>
    <row r="288" spans="2:15" ht="15" customHeight="1" x14ac:dyDescent="0.15">
      <c r="B288" s="206"/>
      <c r="C288" s="77" t="s">
        <v>175</v>
      </c>
      <c r="F288" s="20">
        <f t="shared" si="130"/>
        <v>1051</v>
      </c>
      <c r="G288" s="12">
        <f t="shared" si="131"/>
        <v>0.47573739295908657</v>
      </c>
      <c r="H288" s="12">
        <f t="shared" si="131"/>
        <v>1.5223596574690772</v>
      </c>
      <c r="I288" s="12">
        <f t="shared" si="131"/>
        <v>65.556612749762138</v>
      </c>
      <c r="J288" s="12">
        <f t="shared" si="131"/>
        <v>32.445290199809705</v>
      </c>
      <c r="K288" s="4">
        <f t="shared" si="132"/>
        <v>100</v>
      </c>
      <c r="L288" s="14"/>
      <c r="M288" s="14"/>
      <c r="N288" s="14"/>
      <c r="O288" s="14"/>
    </row>
    <row r="289" spans="1:15" ht="15" customHeight="1" x14ac:dyDescent="0.15">
      <c r="B289" s="206"/>
      <c r="C289" s="77" t="s">
        <v>176</v>
      </c>
      <c r="F289" s="20">
        <f t="shared" si="130"/>
        <v>1051</v>
      </c>
      <c r="G289" s="12">
        <f t="shared" si="131"/>
        <v>4.1864890580399621</v>
      </c>
      <c r="H289" s="12">
        <f t="shared" si="131"/>
        <v>2.9495718363463368</v>
      </c>
      <c r="I289" s="12">
        <f t="shared" si="131"/>
        <v>61.655566127497622</v>
      </c>
      <c r="J289" s="12">
        <f t="shared" si="131"/>
        <v>31.208372978116078</v>
      </c>
      <c r="K289" s="4">
        <f t="shared" si="132"/>
        <v>100</v>
      </c>
      <c r="L289" s="14"/>
      <c r="M289" s="14"/>
      <c r="N289" s="14"/>
      <c r="O289" s="14"/>
    </row>
    <row r="290" spans="1:15" ht="15" customHeight="1" x14ac:dyDescent="0.15">
      <c r="B290" s="206"/>
      <c r="C290" s="77" t="s">
        <v>589</v>
      </c>
      <c r="F290" s="20">
        <f t="shared" si="130"/>
        <v>1051</v>
      </c>
      <c r="G290" s="12">
        <f t="shared" si="131"/>
        <v>0.28544243577545197</v>
      </c>
      <c r="H290" s="12">
        <f t="shared" si="131"/>
        <v>1.2369172216936251</v>
      </c>
      <c r="I290" s="12">
        <f t="shared" si="131"/>
        <v>66.222645099904852</v>
      </c>
      <c r="J290" s="12">
        <f t="shared" si="131"/>
        <v>32.254995242626073</v>
      </c>
      <c r="K290" s="4">
        <f t="shared" si="132"/>
        <v>100</v>
      </c>
      <c r="L290" s="14"/>
      <c r="M290" s="14"/>
      <c r="N290" s="14"/>
      <c r="O290" s="14"/>
    </row>
    <row r="291" spans="1:15" ht="15" customHeight="1" x14ac:dyDescent="0.15">
      <c r="B291" s="208"/>
      <c r="C291" s="65" t="s">
        <v>178</v>
      </c>
      <c r="D291" s="36"/>
      <c r="E291" s="36"/>
      <c r="F291" s="21">
        <f t="shared" si="130"/>
        <v>1051</v>
      </c>
      <c r="G291" s="13">
        <f t="shared" si="131"/>
        <v>1.1417697431018079</v>
      </c>
      <c r="H291" s="13">
        <f t="shared" si="131"/>
        <v>5.0428163653663178</v>
      </c>
      <c r="I291" s="13">
        <f t="shared" si="131"/>
        <v>62.036156041864885</v>
      </c>
      <c r="J291" s="13">
        <f t="shared" si="131"/>
        <v>31.779257849666987</v>
      </c>
      <c r="K291" s="5">
        <f t="shared" si="132"/>
        <v>100</v>
      </c>
      <c r="L291" s="14"/>
      <c r="M291" s="14"/>
      <c r="N291" s="14"/>
      <c r="O291" s="14"/>
    </row>
    <row r="292" spans="1:15" ht="15" customHeight="1" x14ac:dyDescent="0.15">
      <c r="B292" s="62"/>
      <c r="C292" s="55"/>
      <c r="D292" s="53"/>
      <c r="E292" s="14"/>
      <c r="F292" s="14"/>
      <c r="G292" s="14"/>
      <c r="H292" s="14"/>
      <c r="I292" s="14"/>
      <c r="J292" s="14"/>
      <c r="K292" s="14"/>
      <c r="L292" s="14"/>
      <c r="M292" s="14"/>
      <c r="N292" s="14"/>
      <c r="O292" s="14"/>
    </row>
    <row r="293" spans="1:15" ht="15" customHeight="1" x14ac:dyDescent="0.15">
      <c r="A293" s="1" t="s">
        <v>547</v>
      </c>
      <c r="B293" s="62"/>
      <c r="C293" s="45"/>
      <c r="D293" s="91"/>
      <c r="E293" s="91"/>
      <c r="F293" s="92"/>
      <c r="G293" s="91"/>
      <c r="H293" s="46"/>
    </row>
    <row r="294" spans="1:15" ht="13.65" customHeight="1" x14ac:dyDescent="0.15">
      <c r="B294" s="32"/>
      <c r="C294" s="33"/>
      <c r="D294" s="33"/>
      <c r="E294" s="79"/>
      <c r="F294" s="86"/>
      <c r="G294" s="83" t="s">
        <v>2</v>
      </c>
      <c r="H294" s="86"/>
      <c r="I294" s="86"/>
      <c r="J294" s="106"/>
      <c r="K294" s="86"/>
      <c r="L294" s="83" t="s">
        <v>3</v>
      </c>
      <c r="M294" s="86"/>
      <c r="N294" s="84"/>
    </row>
    <row r="295" spans="1:15" ht="22.65" customHeight="1" x14ac:dyDescent="0.15">
      <c r="B295" s="34"/>
      <c r="E295" s="96" t="s">
        <v>512</v>
      </c>
      <c r="F295" s="96" t="s">
        <v>210</v>
      </c>
      <c r="G295" s="96" t="s">
        <v>211</v>
      </c>
      <c r="H295" s="96" t="s">
        <v>514</v>
      </c>
      <c r="I295" s="102" t="s">
        <v>213</v>
      </c>
      <c r="J295" s="105" t="s">
        <v>512</v>
      </c>
      <c r="K295" s="96" t="s">
        <v>210</v>
      </c>
      <c r="L295" s="96" t="s">
        <v>211</v>
      </c>
      <c r="M295" s="96" t="s">
        <v>514</v>
      </c>
      <c r="N295" s="96" t="s">
        <v>213</v>
      </c>
    </row>
    <row r="296" spans="1:15" ht="12" customHeight="1" x14ac:dyDescent="0.15">
      <c r="B296" s="35"/>
      <c r="C296" s="36"/>
      <c r="D296" s="36"/>
      <c r="E296" s="37"/>
      <c r="F296" s="37"/>
      <c r="G296" s="37"/>
      <c r="H296" s="37"/>
      <c r="I296" s="66"/>
      <c r="J296" s="107">
        <f>E$13</f>
        <v>1983</v>
      </c>
      <c r="K296" s="2">
        <f t="shared" ref="K296" si="133">F$13</f>
        <v>667</v>
      </c>
      <c r="L296" s="2">
        <f t="shared" ref="L296" si="134">G$13</f>
        <v>1316</v>
      </c>
      <c r="M296" s="2">
        <f t="shared" ref="M296" si="135">H$13</f>
        <v>1123</v>
      </c>
      <c r="N296" s="2">
        <f t="shared" ref="N296" si="136">I$13</f>
        <v>1051</v>
      </c>
    </row>
    <row r="297" spans="1:15" ht="15" customHeight="1" x14ac:dyDescent="0.15">
      <c r="B297" s="34" t="s">
        <v>545</v>
      </c>
      <c r="E297" s="17">
        <v>972</v>
      </c>
      <c r="F297" s="17">
        <v>134</v>
      </c>
      <c r="G297" s="17">
        <v>838</v>
      </c>
      <c r="H297" s="17">
        <v>811</v>
      </c>
      <c r="I297" s="103">
        <v>791</v>
      </c>
      <c r="J297" s="108">
        <f t="shared" ref="J297:J300" si="137">E297/J$5*100</f>
        <v>49.016641452344935</v>
      </c>
      <c r="K297" s="3">
        <f t="shared" ref="K297:K300" si="138">F297/K$5*100</f>
        <v>20.089955022488756</v>
      </c>
      <c r="L297" s="3">
        <f t="shared" ref="L297:L300" si="139">G297/L$5*100</f>
        <v>63.677811550151972</v>
      </c>
      <c r="M297" s="3">
        <f t="shared" ref="M297:M300" si="140">H297/M$5*100</f>
        <v>72.217275155832596</v>
      </c>
      <c r="N297" s="3">
        <f t="shared" ref="N297:N300" si="141">I297/N$5*100</f>
        <v>75.261655566127502</v>
      </c>
    </row>
    <row r="298" spans="1:15" ht="15" customHeight="1" x14ac:dyDescent="0.15">
      <c r="B298" s="34" t="s">
        <v>548</v>
      </c>
      <c r="E298" s="18">
        <v>240</v>
      </c>
      <c r="F298" s="18">
        <v>29</v>
      </c>
      <c r="G298" s="18">
        <v>211</v>
      </c>
      <c r="H298" s="18">
        <v>113</v>
      </c>
      <c r="I298" s="67">
        <v>101</v>
      </c>
      <c r="J298" s="109">
        <f t="shared" ref="J298" si="142">E298/J$5*100</f>
        <v>12.102874432677762</v>
      </c>
      <c r="K298" s="4">
        <f t="shared" ref="K298" si="143">F298/K$5*100</f>
        <v>4.3478260869565215</v>
      </c>
      <c r="L298" s="4">
        <f t="shared" ref="L298" si="144">G298/L$5*100</f>
        <v>16.033434650455927</v>
      </c>
      <c r="M298" s="4">
        <f t="shared" ref="M298" si="145">H298/M$5*100</f>
        <v>10.062333036509349</v>
      </c>
      <c r="N298" s="4">
        <f t="shared" ref="N298" si="146">I298/N$5*100</f>
        <v>9.6098953377735494</v>
      </c>
    </row>
    <row r="299" spans="1:15" ht="15" customHeight="1" x14ac:dyDescent="0.15">
      <c r="B299" s="34" t="s">
        <v>549</v>
      </c>
      <c r="E299" s="18">
        <v>683</v>
      </c>
      <c r="F299" s="18">
        <v>460</v>
      </c>
      <c r="G299" s="18">
        <v>223</v>
      </c>
      <c r="H299" s="18">
        <v>179</v>
      </c>
      <c r="I299" s="67">
        <v>142</v>
      </c>
      <c r="J299" s="109">
        <f t="shared" si="137"/>
        <v>34.442763489662127</v>
      </c>
      <c r="K299" s="4">
        <f t="shared" si="138"/>
        <v>68.965517241379317</v>
      </c>
      <c r="L299" s="4">
        <f t="shared" si="139"/>
        <v>16.945288753799392</v>
      </c>
      <c r="M299" s="4">
        <f t="shared" si="140"/>
        <v>15.939447907390916</v>
      </c>
      <c r="N299" s="4">
        <f t="shared" si="141"/>
        <v>13.510941960038059</v>
      </c>
    </row>
    <row r="300" spans="1:15" ht="15" customHeight="1" x14ac:dyDescent="0.15">
      <c r="B300" s="35" t="s">
        <v>546</v>
      </c>
      <c r="C300" s="36"/>
      <c r="D300" s="36"/>
      <c r="E300" s="19">
        <v>88</v>
      </c>
      <c r="F300" s="19">
        <v>44</v>
      </c>
      <c r="G300" s="19">
        <v>44</v>
      </c>
      <c r="H300" s="19">
        <v>20</v>
      </c>
      <c r="I300" s="72">
        <v>17</v>
      </c>
      <c r="J300" s="113">
        <f t="shared" si="137"/>
        <v>4.4377206253151797</v>
      </c>
      <c r="K300" s="26">
        <f t="shared" si="138"/>
        <v>6.5967016491754125</v>
      </c>
      <c r="L300" s="26">
        <f t="shared" si="139"/>
        <v>3.3434650455927049</v>
      </c>
      <c r="M300" s="26">
        <f t="shared" si="140"/>
        <v>1.7809439002671414</v>
      </c>
      <c r="N300" s="26">
        <f t="shared" si="141"/>
        <v>1.6175071360608944</v>
      </c>
    </row>
    <row r="301" spans="1:15" ht="15" customHeight="1" x14ac:dyDescent="0.15">
      <c r="B301" s="38" t="s">
        <v>1</v>
      </c>
      <c r="C301" s="28"/>
      <c r="D301" s="28"/>
      <c r="E301" s="39">
        <f t="shared" ref="E301:N301" si="147">SUM(E297:E300)</f>
        <v>1983</v>
      </c>
      <c r="F301" s="39">
        <f t="shared" si="147"/>
        <v>667</v>
      </c>
      <c r="G301" s="39">
        <f t="shared" si="147"/>
        <v>1316</v>
      </c>
      <c r="H301" s="39">
        <f t="shared" si="147"/>
        <v>1123</v>
      </c>
      <c r="I301" s="68">
        <f t="shared" si="147"/>
        <v>1051</v>
      </c>
      <c r="J301" s="110">
        <f t="shared" si="147"/>
        <v>100</v>
      </c>
      <c r="K301" s="6">
        <f t="shared" si="147"/>
        <v>100.00000000000001</v>
      </c>
      <c r="L301" s="6">
        <f t="shared" si="147"/>
        <v>100</v>
      </c>
      <c r="M301" s="6">
        <f t="shared" si="147"/>
        <v>100</v>
      </c>
      <c r="N301" s="6">
        <f t="shared" si="147"/>
        <v>100</v>
      </c>
    </row>
    <row r="302" spans="1:15" ht="13.65" customHeight="1" x14ac:dyDescent="0.15">
      <c r="B302" s="22"/>
      <c r="C302" s="1"/>
      <c r="E302" s="1"/>
      <c r="F302" s="1"/>
      <c r="G302" s="1"/>
      <c r="H302" s="1"/>
    </row>
    <row r="303" spans="1:15" ht="15" customHeight="1" x14ac:dyDescent="0.15">
      <c r="A303" s="73" t="s">
        <v>390</v>
      </c>
      <c r="B303" s="62"/>
      <c r="C303" s="55"/>
      <c r="D303" s="53"/>
      <c r="E303" s="14"/>
      <c r="F303" s="14"/>
      <c r="G303" s="14"/>
      <c r="H303" s="14"/>
      <c r="I303" s="14"/>
      <c r="J303" s="14"/>
      <c r="K303" s="14"/>
      <c r="L303" s="14"/>
      <c r="M303" s="14"/>
      <c r="N303" s="14"/>
      <c r="O303" s="14"/>
    </row>
    <row r="304" spans="1:15" ht="14.1" customHeight="1" x14ac:dyDescent="0.15">
      <c r="A304" s="1" t="s">
        <v>391</v>
      </c>
      <c r="B304" s="62"/>
      <c r="C304" s="45"/>
      <c r="D304" s="91"/>
      <c r="E304" s="91"/>
      <c r="F304" s="92"/>
      <c r="G304" s="91"/>
      <c r="H304" s="1"/>
    </row>
    <row r="305" spans="2:15" ht="15" customHeight="1" x14ac:dyDescent="0.15">
      <c r="B305" s="57" t="s">
        <v>512</v>
      </c>
      <c r="C305" s="58"/>
      <c r="D305" s="28"/>
      <c r="E305" s="28"/>
      <c r="F305" s="230"/>
      <c r="G305" s="121" t="s">
        <v>428</v>
      </c>
      <c r="H305" s="120" t="s">
        <v>429</v>
      </c>
      <c r="I305" s="82" t="s">
        <v>320</v>
      </c>
      <c r="J305" s="81" t="s">
        <v>321</v>
      </c>
    </row>
    <row r="306" spans="2:15" ht="15" customHeight="1" x14ac:dyDescent="0.15">
      <c r="B306" s="205" t="s">
        <v>322</v>
      </c>
      <c r="C306" s="64" t="s">
        <v>165</v>
      </c>
      <c r="F306" s="231"/>
      <c r="G306" s="8">
        <v>351</v>
      </c>
      <c r="H306" s="8">
        <v>7</v>
      </c>
      <c r="I306" s="8">
        <v>62</v>
      </c>
      <c r="J306" s="17">
        <f t="shared" ref="J306:J329" si="148">SUM(G306:I306)</f>
        <v>420</v>
      </c>
    </row>
    <row r="307" spans="2:15" ht="15" customHeight="1" x14ac:dyDescent="0.15">
      <c r="B307" s="206"/>
      <c r="C307" s="77" t="s">
        <v>56</v>
      </c>
      <c r="F307" s="231"/>
      <c r="G307" s="9">
        <v>579</v>
      </c>
      <c r="H307" s="9">
        <v>11</v>
      </c>
      <c r="I307" s="9">
        <v>92</v>
      </c>
      <c r="J307" s="18">
        <f t="shared" si="148"/>
        <v>682</v>
      </c>
    </row>
    <row r="308" spans="2:15" ht="15" customHeight="1" x14ac:dyDescent="0.15">
      <c r="B308" s="206"/>
      <c r="C308" s="77" t="s">
        <v>173</v>
      </c>
      <c r="F308" s="231"/>
      <c r="G308" s="9">
        <v>150</v>
      </c>
      <c r="H308" s="9">
        <v>4</v>
      </c>
      <c r="I308" s="9">
        <v>19</v>
      </c>
      <c r="J308" s="18">
        <f t="shared" si="148"/>
        <v>173</v>
      </c>
    </row>
    <row r="309" spans="2:15" ht="15" customHeight="1" x14ac:dyDescent="0.15">
      <c r="B309" s="206"/>
      <c r="C309" s="77" t="s">
        <v>57</v>
      </c>
      <c r="F309" s="231"/>
      <c r="G309" s="9">
        <v>601</v>
      </c>
      <c r="H309" s="9">
        <v>11</v>
      </c>
      <c r="I309" s="9">
        <v>117</v>
      </c>
      <c r="J309" s="18">
        <f t="shared" si="148"/>
        <v>729</v>
      </c>
    </row>
    <row r="310" spans="2:15" ht="15" customHeight="1" x14ac:dyDescent="0.15">
      <c r="B310" s="206"/>
      <c r="C310" s="77" t="s">
        <v>313</v>
      </c>
      <c r="F310" s="231"/>
      <c r="G310" s="9">
        <v>89</v>
      </c>
      <c r="H310" s="9">
        <v>2</v>
      </c>
      <c r="I310" s="9">
        <v>12</v>
      </c>
      <c r="J310" s="18">
        <f t="shared" si="148"/>
        <v>103</v>
      </c>
    </row>
    <row r="311" spans="2:15" ht="15" customHeight="1" x14ac:dyDescent="0.15">
      <c r="B311" s="207"/>
      <c r="C311" s="77" t="s">
        <v>314</v>
      </c>
      <c r="F311" s="231"/>
      <c r="G311" s="9">
        <v>85</v>
      </c>
      <c r="H311" s="9">
        <v>0</v>
      </c>
      <c r="I311" s="9">
        <v>12</v>
      </c>
      <c r="J311" s="18">
        <f t="shared" si="148"/>
        <v>97</v>
      </c>
    </row>
    <row r="312" spans="2:15" ht="15" customHeight="1" x14ac:dyDescent="0.15">
      <c r="B312" s="206"/>
      <c r="C312" s="77" t="s">
        <v>315</v>
      </c>
      <c r="F312" s="231"/>
      <c r="G312" s="9">
        <v>33</v>
      </c>
      <c r="H312" s="9">
        <v>0</v>
      </c>
      <c r="I312" s="9">
        <v>9</v>
      </c>
      <c r="J312" s="18">
        <f t="shared" si="148"/>
        <v>42</v>
      </c>
    </row>
    <row r="313" spans="2:15" ht="15" customHeight="1" x14ac:dyDescent="0.15">
      <c r="B313" s="206"/>
      <c r="C313" s="77" t="s">
        <v>174</v>
      </c>
      <c r="F313" s="231"/>
      <c r="G313" s="9">
        <v>34</v>
      </c>
      <c r="H313" s="9">
        <v>7</v>
      </c>
      <c r="I313" s="9">
        <v>12</v>
      </c>
      <c r="J313" s="18">
        <f t="shared" si="148"/>
        <v>53</v>
      </c>
    </row>
    <row r="314" spans="2:15" ht="15" customHeight="1" x14ac:dyDescent="0.15">
      <c r="B314" s="206"/>
      <c r="C314" s="77" t="s">
        <v>175</v>
      </c>
      <c r="F314" s="231"/>
      <c r="G314" s="9">
        <v>29</v>
      </c>
      <c r="H314" s="9">
        <v>2</v>
      </c>
      <c r="I314" s="9">
        <v>5</v>
      </c>
      <c r="J314" s="18">
        <f t="shared" si="148"/>
        <v>36</v>
      </c>
      <c r="K314" s="14"/>
      <c r="L314" s="14"/>
      <c r="M314" s="14"/>
      <c r="N314" s="14"/>
      <c r="O314" s="14"/>
    </row>
    <row r="315" spans="2:15" ht="15" customHeight="1" x14ac:dyDescent="0.15">
      <c r="B315" s="206"/>
      <c r="C315" s="77" t="s">
        <v>176</v>
      </c>
      <c r="F315" s="231"/>
      <c r="G315" s="9">
        <v>42</v>
      </c>
      <c r="H315" s="9">
        <v>30</v>
      </c>
      <c r="I315" s="9">
        <v>11</v>
      </c>
      <c r="J315" s="18">
        <f t="shared" si="148"/>
        <v>83</v>
      </c>
      <c r="K315" s="14"/>
      <c r="L315" s="14"/>
      <c r="M315" s="14"/>
      <c r="N315" s="14"/>
      <c r="O315" s="14"/>
    </row>
    <row r="316" spans="2:15" ht="15" customHeight="1" x14ac:dyDescent="0.15">
      <c r="B316" s="206"/>
      <c r="C316" s="77" t="s">
        <v>589</v>
      </c>
      <c r="F316" s="231"/>
      <c r="G316" s="9">
        <v>8</v>
      </c>
      <c r="H316" s="9">
        <v>10</v>
      </c>
      <c r="I316" s="9">
        <v>7</v>
      </c>
      <c r="J316" s="18">
        <f t="shared" si="148"/>
        <v>25</v>
      </c>
      <c r="K316" s="14"/>
      <c r="L316" s="14"/>
      <c r="M316" s="14"/>
      <c r="N316" s="14"/>
      <c r="O316" s="14"/>
    </row>
    <row r="317" spans="2:15" ht="15" customHeight="1" x14ac:dyDescent="0.15">
      <c r="B317" s="208"/>
      <c r="C317" s="65" t="s">
        <v>178</v>
      </c>
      <c r="D317" s="36"/>
      <c r="E317" s="36"/>
      <c r="F317" s="127"/>
      <c r="G317" s="10">
        <v>11</v>
      </c>
      <c r="H317" s="10">
        <v>45</v>
      </c>
      <c r="I317" s="10">
        <v>9</v>
      </c>
      <c r="J317" s="19">
        <f t="shared" si="148"/>
        <v>65</v>
      </c>
      <c r="K317" s="14"/>
      <c r="L317" s="14"/>
      <c r="M317" s="14"/>
      <c r="N317" s="14"/>
      <c r="O317" s="14"/>
    </row>
    <row r="318" spans="2:15" ht="15" customHeight="1" x14ac:dyDescent="0.15">
      <c r="B318" s="291" t="s">
        <v>3</v>
      </c>
      <c r="C318" s="64" t="s">
        <v>165</v>
      </c>
      <c r="F318" s="20">
        <f>SUM(G$163:H$163)</f>
        <v>420</v>
      </c>
      <c r="G318" s="11">
        <f t="shared" ref="G318:I329" si="149">IF($F318=0,0,G306/$F318*100)</f>
        <v>83.571428571428569</v>
      </c>
      <c r="H318" s="11">
        <f t="shared" si="149"/>
        <v>1.6666666666666667</v>
      </c>
      <c r="I318" s="11">
        <f t="shared" si="149"/>
        <v>14.761904761904763</v>
      </c>
      <c r="J318" s="3">
        <f t="shared" si="148"/>
        <v>100</v>
      </c>
      <c r="K318" s="14"/>
      <c r="L318" s="14"/>
      <c r="M318" s="14"/>
      <c r="N318" s="14"/>
      <c r="O318" s="14"/>
    </row>
    <row r="319" spans="2:15" ht="15" customHeight="1" x14ac:dyDescent="0.15">
      <c r="B319" s="292"/>
      <c r="C319" s="77" t="s">
        <v>56</v>
      </c>
      <c r="F319" s="20">
        <f>SUM(G$164:H$164)</f>
        <v>682</v>
      </c>
      <c r="G319" s="12">
        <f t="shared" si="149"/>
        <v>84.897360703812325</v>
      </c>
      <c r="H319" s="12">
        <f t="shared" si="149"/>
        <v>1.6129032258064515</v>
      </c>
      <c r="I319" s="12">
        <f t="shared" si="149"/>
        <v>13.48973607038123</v>
      </c>
      <c r="J319" s="4">
        <f t="shared" si="148"/>
        <v>100</v>
      </c>
      <c r="K319" s="14"/>
      <c r="L319" s="14"/>
      <c r="M319" s="14"/>
      <c r="N319" s="14"/>
      <c r="O319" s="14"/>
    </row>
    <row r="320" spans="2:15" ht="15" customHeight="1" x14ac:dyDescent="0.15">
      <c r="B320" s="292"/>
      <c r="C320" s="77" t="s">
        <v>173</v>
      </c>
      <c r="F320" s="20">
        <f>SUM(G$165:H$165)</f>
        <v>173</v>
      </c>
      <c r="G320" s="12">
        <f t="shared" si="149"/>
        <v>86.705202312138724</v>
      </c>
      <c r="H320" s="12">
        <f t="shared" si="149"/>
        <v>2.3121387283236992</v>
      </c>
      <c r="I320" s="12">
        <f t="shared" si="149"/>
        <v>10.982658959537572</v>
      </c>
      <c r="J320" s="4">
        <f t="shared" si="148"/>
        <v>100</v>
      </c>
      <c r="K320" s="14"/>
      <c r="L320" s="14"/>
      <c r="M320" s="14"/>
      <c r="N320" s="14"/>
      <c r="O320" s="14"/>
    </row>
    <row r="321" spans="2:15" ht="15" customHeight="1" x14ac:dyDescent="0.15">
      <c r="B321" s="292"/>
      <c r="C321" s="77" t="s">
        <v>57</v>
      </c>
      <c r="F321" s="20">
        <f>SUM(G$166:H$166)</f>
        <v>729</v>
      </c>
      <c r="G321" s="12">
        <f t="shared" si="149"/>
        <v>82.441700960219478</v>
      </c>
      <c r="H321" s="12">
        <f t="shared" si="149"/>
        <v>1.5089163237311385</v>
      </c>
      <c r="I321" s="12">
        <f t="shared" si="149"/>
        <v>16.049382716049383</v>
      </c>
      <c r="J321" s="4">
        <f t="shared" si="148"/>
        <v>100</v>
      </c>
      <c r="K321" s="14"/>
      <c r="L321" s="14"/>
      <c r="M321" s="14"/>
      <c r="N321" s="14"/>
      <c r="O321" s="14"/>
    </row>
    <row r="322" spans="2:15" ht="15" customHeight="1" x14ac:dyDescent="0.15">
      <c r="B322" s="292"/>
      <c r="C322" s="77" t="s">
        <v>313</v>
      </c>
      <c r="F322" s="20">
        <f>SUM(G$167:H$167)</f>
        <v>103</v>
      </c>
      <c r="G322" s="12">
        <f t="shared" si="149"/>
        <v>86.40776699029125</v>
      </c>
      <c r="H322" s="12">
        <f t="shared" si="149"/>
        <v>1.9417475728155338</v>
      </c>
      <c r="I322" s="12">
        <f t="shared" si="149"/>
        <v>11.650485436893204</v>
      </c>
      <c r="J322" s="4">
        <f t="shared" si="148"/>
        <v>99.999999999999986</v>
      </c>
      <c r="K322" s="14"/>
      <c r="L322" s="14"/>
      <c r="M322" s="14"/>
      <c r="N322" s="14"/>
      <c r="O322" s="14"/>
    </row>
    <row r="323" spans="2:15" ht="15" customHeight="1" x14ac:dyDescent="0.15">
      <c r="B323" s="293"/>
      <c r="C323" s="77" t="s">
        <v>314</v>
      </c>
      <c r="F323" s="20">
        <f>SUM(G$168:H$168)</f>
        <v>97</v>
      </c>
      <c r="G323" s="12">
        <f t="shared" si="149"/>
        <v>87.628865979381445</v>
      </c>
      <c r="H323" s="12">
        <f t="shared" si="149"/>
        <v>0</v>
      </c>
      <c r="I323" s="12">
        <f t="shared" si="149"/>
        <v>12.371134020618557</v>
      </c>
      <c r="J323" s="4">
        <f t="shared" si="148"/>
        <v>100</v>
      </c>
      <c r="K323" s="14"/>
      <c r="L323" s="14"/>
      <c r="M323" s="14"/>
      <c r="N323" s="14"/>
      <c r="O323" s="14"/>
    </row>
    <row r="324" spans="2:15" ht="15" customHeight="1" x14ac:dyDescent="0.15">
      <c r="B324" s="292"/>
      <c r="C324" s="77" t="s">
        <v>315</v>
      </c>
      <c r="F324" s="20">
        <f>SUM(G$169:H$169)</f>
        <v>42</v>
      </c>
      <c r="G324" s="12">
        <f t="shared" si="149"/>
        <v>78.571428571428569</v>
      </c>
      <c r="H324" s="12">
        <f t="shared" si="149"/>
        <v>0</v>
      </c>
      <c r="I324" s="12">
        <f t="shared" si="149"/>
        <v>21.428571428571427</v>
      </c>
      <c r="J324" s="4">
        <f t="shared" si="148"/>
        <v>100</v>
      </c>
      <c r="K324" s="14"/>
      <c r="L324" s="14"/>
      <c r="M324" s="14"/>
      <c r="N324" s="14"/>
      <c r="O324" s="14"/>
    </row>
    <row r="325" spans="2:15" ht="15" customHeight="1" x14ac:dyDescent="0.15">
      <c r="B325" s="292"/>
      <c r="C325" s="77" t="s">
        <v>174</v>
      </c>
      <c r="F325" s="20">
        <f>SUM(G$170:H$170)</f>
        <v>53</v>
      </c>
      <c r="G325" s="12">
        <f t="shared" si="149"/>
        <v>64.15094339622641</v>
      </c>
      <c r="H325" s="12">
        <f t="shared" si="149"/>
        <v>13.20754716981132</v>
      </c>
      <c r="I325" s="12">
        <f t="shared" si="149"/>
        <v>22.641509433962266</v>
      </c>
      <c r="J325" s="4">
        <f t="shared" si="148"/>
        <v>100</v>
      </c>
      <c r="K325" s="14"/>
      <c r="L325" s="14"/>
      <c r="M325" s="14"/>
      <c r="N325" s="14"/>
      <c r="O325" s="14"/>
    </row>
    <row r="326" spans="2:15" ht="15" customHeight="1" x14ac:dyDescent="0.15">
      <c r="B326" s="292"/>
      <c r="C326" s="77" t="s">
        <v>175</v>
      </c>
      <c r="F326" s="20">
        <f>SUM(G$171:H$171)</f>
        <v>36</v>
      </c>
      <c r="G326" s="12">
        <f t="shared" si="149"/>
        <v>80.555555555555557</v>
      </c>
      <c r="H326" s="12">
        <f t="shared" si="149"/>
        <v>5.5555555555555554</v>
      </c>
      <c r="I326" s="12">
        <f t="shared" si="149"/>
        <v>13.888888888888889</v>
      </c>
      <c r="J326" s="4">
        <f t="shared" si="148"/>
        <v>100</v>
      </c>
      <c r="K326" s="14"/>
      <c r="L326" s="14"/>
      <c r="M326" s="14"/>
      <c r="N326" s="14"/>
      <c r="O326" s="14"/>
    </row>
    <row r="327" spans="2:15" ht="15" customHeight="1" x14ac:dyDescent="0.15">
      <c r="B327" s="292"/>
      <c r="C327" s="77" t="s">
        <v>176</v>
      </c>
      <c r="F327" s="20">
        <f>SUM(G$172:H$172)</f>
        <v>83</v>
      </c>
      <c r="G327" s="12">
        <f t="shared" si="149"/>
        <v>50.602409638554214</v>
      </c>
      <c r="H327" s="12">
        <f t="shared" si="149"/>
        <v>36.144578313253014</v>
      </c>
      <c r="I327" s="12">
        <f t="shared" si="149"/>
        <v>13.253012048192772</v>
      </c>
      <c r="J327" s="4">
        <f t="shared" si="148"/>
        <v>100</v>
      </c>
      <c r="K327" s="14"/>
      <c r="L327" s="14"/>
      <c r="M327" s="14"/>
      <c r="N327" s="14"/>
      <c r="O327" s="14"/>
    </row>
    <row r="328" spans="2:15" ht="15" customHeight="1" x14ac:dyDescent="0.15">
      <c r="B328" s="292"/>
      <c r="C328" s="77" t="s">
        <v>589</v>
      </c>
      <c r="F328" s="20">
        <f>SUM(G$173:H$173)</f>
        <v>25</v>
      </c>
      <c r="G328" s="12">
        <f t="shared" si="149"/>
        <v>32</v>
      </c>
      <c r="H328" s="12">
        <f t="shared" si="149"/>
        <v>40</v>
      </c>
      <c r="I328" s="12">
        <f t="shared" si="149"/>
        <v>28.000000000000004</v>
      </c>
      <c r="J328" s="4">
        <f t="shared" si="148"/>
        <v>100</v>
      </c>
      <c r="K328" s="14"/>
      <c r="L328" s="14"/>
      <c r="M328" s="14"/>
      <c r="N328" s="14"/>
      <c r="O328" s="14"/>
    </row>
    <row r="329" spans="2:15" ht="15" customHeight="1" x14ac:dyDescent="0.15">
      <c r="B329" s="294"/>
      <c r="C329" s="65" t="s">
        <v>178</v>
      </c>
      <c r="D329" s="36"/>
      <c r="E329" s="36"/>
      <c r="F329" s="21">
        <f>SUM(G$174:H$174)</f>
        <v>65</v>
      </c>
      <c r="G329" s="13">
        <f t="shared" si="149"/>
        <v>16.923076923076923</v>
      </c>
      <c r="H329" s="13">
        <f t="shared" si="149"/>
        <v>69.230769230769226</v>
      </c>
      <c r="I329" s="13">
        <f t="shared" si="149"/>
        <v>13.846153846153847</v>
      </c>
      <c r="J329" s="5">
        <f t="shared" si="148"/>
        <v>100</v>
      </c>
      <c r="K329" s="14"/>
      <c r="L329" s="14"/>
      <c r="M329" s="14"/>
      <c r="N329" s="14"/>
      <c r="O329" s="14"/>
    </row>
    <row r="330" spans="2:15" ht="9.9" customHeight="1" x14ac:dyDescent="0.15">
      <c r="B330" s="295"/>
      <c r="J330" s="14"/>
      <c r="K330" s="14"/>
      <c r="L330" s="14"/>
      <c r="M330" s="14"/>
      <c r="N330" s="14"/>
      <c r="O330" s="14"/>
    </row>
    <row r="331" spans="2:15" ht="15" customHeight="1" x14ac:dyDescent="0.15">
      <c r="B331" s="296" t="s">
        <v>210</v>
      </c>
      <c r="C331" s="58"/>
      <c r="D331" s="28"/>
      <c r="E331" s="28"/>
      <c r="F331" s="230"/>
      <c r="G331" s="121" t="s">
        <v>428</v>
      </c>
      <c r="H331" s="120" t="s">
        <v>429</v>
      </c>
      <c r="I331" s="122" t="s">
        <v>0</v>
      </c>
      <c r="J331" s="123" t="s">
        <v>4</v>
      </c>
    </row>
    <row r="332" spans="2:15" ht="15" customHeight="1" x14ac:dyDescent="0.15">
      <c r="B332" s="291" t="s">
        <v>322</v>
      </c>
      <c r="C332" s="64" t="s">
        <v>165</v>
      </c>
      <c r="F332" s="231"/>
      <c r="G332" s="8">
        <v>51</v>
      </c>
      <c r="H332" s="8">
        <v>1</v>
      </c>
      <c r="I332" s="8">
        <v>7</v>
      </c>
      <c r="J332" s="17">
        <f t="shared" ref="J332:J355" si="150">SUM(G332:I332)</f>
        <v>59</v>
      </c>
    </row>
    <row r="333" spans="2:15" ht="15" customHeight="1" x14ac:dyDescent="0.15">
      <c r="B333" s="292"/>
      <c r="C333" s="77" t="s">
        <v>56</v>
      </c>
      <c r="F333" s="231"/>
      <c r="G333" s="9">
        <v>32</v>
      </c>
      <c r="H333" s="9">
        <v>1</v>
      </c>
      <c r="I333" s="9">
        <v>3</v>
      </c>
      <c r="J333" s="18">
        <f t="shared" si="150"/>
        <v>36</v>
      </c>
    </row>
    <row r="334" spans="2:15" ht="15" customHeight="1" x14ac:dyDescent="0.15">
      <c r="B334" s="292"/>
      <c r="C334" s="77" t="s">
        <v>173</v>
      </c>
      <c r="F334" s="231"/>
      <c r="G334" s="9">
        <v>12</v>
      </c>
      <c r="H334" s="9">
        <v>0</v>
      </c>
      <c r="I334" s="9">
        <v>2</v>
      </c>
      <c r="J334" s="18">
        <f t="shared" si="150"/>
        <v>14</v>
      </c>
    </row>
    <row r="335" spans="2:15" ht="15" customHeight="1" x14ac:dyDescent="0.15">
      <c r="B335" s="292"/>
      <c r="C335" s="77" t="s">
        <v>57</v>
      </c>
      <c r="F335" s="231"/>
      <c r="G335" s="9">
        <v>98</v>
      </c>
      <c r="H335" s="9">
        <v>2</v>
      </c>
      <c r="I335" s="9">
        <v>8</v>
      </c>
      <c r="J335" s="18">
        <f t="shared" si="150"/>
        <v>108</v>
      </c>
    </row>
    <row r="336" spans="2:15" ht="15" customHeight="1" x14ac:dyDescent="0.15">
      <c r="B336" s="292"/>
      <c r="C336" s="77" t="s">
        <v>313</v>
      </c>
      <c r="F336" s="231"/>
      <c r="G336" s="9">
        <v>44</v>
      </c>
      <c r="H336" s="9">
        <v>1</v>
      </c>
      <c r="I336" s="9">
        <v>4</v>
      </c>
      <c r="J336" s="18">
        <f t="shared" si="150"/>
        <v>49</v>
      </c>
    </row>
    <row r="337" spans="2:15" ht="15" customHeight="1" x14ac:dyDescent="0.15">
      <c r="B337" s="293"/>
      <c r="C337" s="77" t="s">
        <v>314</v>
      </c>
      <c r="F337" s="231"/>
      <c r="G337" s="9">
        <v>12</v>
      </c>
      <c r="H337" s="9">
        <v>0</v>
      </c>
      <c r="I337" s="9">
        <v>2</v>
      </c>
      <c r="J337" s="18">
        <f t="shared" si="150"/>
        <v>14</v>
      </c>
    </row>
    <row r="338" spans="2:15" ht="15" customHeight="1" x14ac:dyDescent="0.15">
      <c r="B338" s="292"/>
      <c r="C338" s="77" t="s">
        <v>315</v>
      </c>
      <c r="F338" s="231"/>
      <c r="G338" s="9">
        <v>2</v>
      </c>
      <c r="H338" s="9">
        <v>0</v>
      </c>
      <c r="I338" s="9">
        <v>0</v>
      </c>
      <c r="J338" s="18">
        <f t="shared" si="150"/>
        <v>2</v>
      </c>
    </row>
    <row r="339" spans="2:15" ht="15" customHeight="1" x14ac:dyDescent="0.15">
      <c r="B339" s="292"/>
      <c r="C339" s="77" t="s">
        <v>174</v>
      </c>
      <c r="F339" s="231"/>
      <c r="G339" s="9">
        <v>8</v>
      </c>
      <c r="H339" s="9">
        <v>5</v>
      </c>
      <c r="I339" s="9">
        <v>2</v>
      </c>
      <c r="J339" s="18">
        <f t="shared" si="150"/>
        <v>15</v>
      </c>
    </row>
    <row r="340" spans="2:15" ht="15" customHeight="1" x14ac:dyDescent="0.15">
      <c r="B340" s="292"/>
      <c r="C340" s="77" t="s">
        <v>175</v>
      </c>
      <c r="F340" s="231"/>
      <c r="G340" s="9">
        <v>10</v>
      </c>
      <c r="H340" s="9">
        <v>0</v>
      </c>
      <c r="I340" s="9">
        <v>0</v>
      </c>
      <c r="J340" s="18">
        <f t="shared" si="150"/>
        <v>10</v>
      </c>
      <c r="K340" s="14"/>
      <c r="L340" s="14"/>
      <c r="M340" s="14"/>
      <c r="N340" s="14"/>
      <c r="O340" s="14"/>
    </row>
    <row r="341" spans="2:15" ht="15" customHeight="1" x14ac:dyDescent="0.15">
      <c r="B341" s="292"/>
      <c r="C341" s="77" t="s">
        <v>176</v>
      </c>
      <c r="F341" s="231"/>
      <c r="G341" s="9">
        <v>18</v>
      </c>
      <c r="H341" s="9">
        <v>19</v>
      </c>
      <c r="I341" s="9">
        <v>4</v>
      </c>
      <c r="J341" s="18">
        <f t="shared" si="150"/>
        <v>41</v>
      </c>
      <c r="K341" s="14"/>
      <c r="L341" s="14"/>
      <c r="M341" s="14"/>
      <c r="N341" s="14"/>
      <c r="O341" s="14"/>
    </row>
    <row r="342" spans="2:15" ht="15" customHeight="1" x14ac:dyDescent="0.15">
      <c r="B342" s="292"/>
      <c r="C342" s="77" t="s">
        <v>589</v>
      </c>
      <c r="F342" s="231"/>
      <c r="G342" s="9">
        <v>3</v>
      </c>
      <c r="H342" s="9">
        <v>3</v>
      </c>
      <c r="I342" s="9">
        <v>2</v>
      </c>
      <c r="J342" s="18">
        <f t="shared" si="150"/>
        <v>8</v>
      </c>
      <c r="K342" s="14"/>
      <c r="L342" s="14"/>
      <c r="M342" s="14"/>
      <c r="N342" s="14"/>
      <c r="O342" s="14"/>
    </row>
    <row r="343" spans="2:15" ht="15" customHeight="1" x14ac:dyDescent="0.15">
      <c r="B343" s="294"/>
      <c r="C343" s="65" t="s">
        <v>178</v>
      </c>
      <c r="D343" s="36"/>
      <c r="E343" s="36"/>
      <c r="F343" s="127"/>
      <c r="G343" s="10">
        <v>2</v>
      </c>
      <c r="H343" s="10">
        <v>11</v>
      </c>
      <c r="I343" s="10">
        <v>0</v>
      </c>
      <c r="J343" s="19">
        <f t="shared" si="150"/>
        <v>13</v>
      </c>
      <c r="K343" s="14"/>
      <c r="L343" s="14"/>
      <c r="M343" s="14"/>
      <c r="N343" s="14"/>
      <c r="O343" s="14"/>
    </row>
    <row r="344" spans="2:15" ht="15" customHeight="1" x14ac:dyDescent="0.15">
      <c r="B344" s="291" t="s">
        <v>3</v>
      </c>
      <c r="C344" s="64" t="s">
        <v>165</v>
      </c>
      <c r="F344" s="20">
        <f>SUM(G$189:H$189)</f>
        <v>59</v>
      </c>
      <c r="G344" s="11">
        <f t="shared" ref="G344:I355" si="151">IF($F344=0,0,G332/$F344*100)</f>
        <v>86.440677966101703</v>
      </c>
      <c r="H344" s="11">
        <f t="shared" si="151"/>
        <v>1.6949152542372881</v>
      </c>
      <c r="I344" s="11">
        <f t="shared" si="151"/>
        <v>11.864406779661017</v>
      </c>
      <c r="J344" s="3">
        <f t="shared" si="150"/>
        <v>100</v>
      </c>
      <c r="K344" s="14"/>
      <c r="L344" s="14"/>
      <c r="M344" s="14"/>
      <c r="N344" s="14"/>
      <c r="O344" s="14"/>
    </row>
    <row r="345" spans="2:15" ht="15" customHeight="1" x14ac:dyDescent="0.15">
      <c r="B345" s="292"/>
      <c r="C345" s="77" t="s">
        <v>56</v>
      </c>
      <c r="F345" s="20">
        <f>SUM(G$190:H$190)</f>
        <v>36</v>
      </c>
      <c r="G345" s="12">
        <f t="shared" si="151"/>
        <v>88.888888888888886</v>
      </c>
      <c r="H345" s="12">
        <f t="shared" si="151"/>
        <v>2.7777777777777777</v>
      </c>
      <c r="I345" s="12">
        <f t="shared" si="151"/>
        <v>8.3333333333333321</v>
      </c>
      <c r="J345" s="4">
        <f t="shared" si="150"/>
        <v>99.999999999999986</v>
      </c>
      <c r="K345" s="14"/>
      <c r="L345" s="14"/>
      <c r="M345" s="14"/>
      <c r="N345" s="14"/>
      <c r="O345" s="14"/>
    </row>
    <row r="346" spans="2:15" ht="15" customHeight="1" x14ac:dyDescent="0.15">
      <c r="B346" s="292"/>
      <c r="C346" s="77" t="s">
        <v>173</v>
      </c>
      <c r="F346" s="20">
        <f>SUM(G$191:H$191)</f>
        <v>14</v>
      </c>
      <c r="G346" s="12">
        <f t="shared" si="151"/>
        <v>85.714285714285708</v>
      </c>
      <c r="H346" s="12">
        <f t="shared" si="151"/>
        <v>0</v>
      </c>
      <c r="I346" s="12">
        <f t="shared" si="151"/>
        <v>14.285714285714285</v>
      </c>
      <c r="J346" s="4">
        <f t="shared" si="150"/>
        <v>100</v>
      </c>
      <c r="K346" s="14"/>
      <c r="L346" s="14"/>
      <c r="M346" s="14"/>
      <c r="N346" s="14"/>
      <c r="O346" s="14"/>
    </row>
    <row r="347" spans="2:15" ht="15" customHeight="1" x14ac:dyDescent="0.15">
      <c r="B347" s="292"/>
      <c r="C347" s="77" t="s">
        <v>57</v>
      </c>
      <c r="F347" s="20">
        <f>SUM(G$192:H$192)</f>
        <v>108</v>
      </c>
      <c r="G347" s="12">
        <f t="shared" si="151"/>
        <v>90.740740740740748</v>
      </c>
      <c r="H347" s="12">
        <f t="shared" si="151"/>
        <v>1.8518518518518516</v>
      </c>
      <c r="I347" s="12">
        <f t="shared" si="151"/>
        <v>7.4074074074074066</v>
      </c>
      <c r="J347" s="4">
        <f t="shared" si="150"/>
        <v>100</v>
      </c>
      <c r="K347" s="14"/>
      <c r="L347" s="14"/>
      <c r="M347" s="14"/>
      <c r="N347" s="14"/>
      <c r="O347" s="14"/>
    </row>
    <row r="348" spans="2:15" ht="15" customHeight="1" x14ac:dyDescent="0.15">
      <c r="B348" s="292"/>
      <c r="C348" s="77" t="s">
        <v>313</v>
      </c>
      <c r="F348" s="20">
        <f>SUM(G$193:H$193)</f>
        <v>49</v>
      </c>
      <c r="G348" s="12">
        <f t="shared" si="151"/>
        <v>89.795918367346943</v>
      </c>
      <c r="H348" s="12">
        <f t="shared" si="151"/>
        <v>2.0408163265306123</v>
      </c>
      <c r="I348" s="12">
        <f t="shared" si="151"/>
        <v>8.1632653061224492</v>
      </c>
      <c r="J348" s="4">
        <f t="shared" si="150"/>
        <v>100.00000000000001</v>
      </c>
      <c r="K348" s="14"/>
      <c r="L348" s="14"/>
      <c r="M348" s="14"/>
      <c r="N348" s="14"/>
      <c r="O348" s="14"/>
    </row>
    <row r="349" spans="2:15" ht="15" customHeight="1" x14ac:dyDescent="0.15">
      <c r="B349" s="293"/>
      <c r="C349" s="77" t="s">
        <v>314</v>
      </c>
      <c r="F349" s="20">
        <f>SUM(G$194:H$194)</f>
        <v>14</v>
      </c>
      <c r="G349" s="12">
        <f t="shared" si="151"/>
        <v>85.714285714285708</v>
      </c>
      <c r="H349" s="12">
        <f t="shared" si="151"/>
        <v>0</v>
      </c>
      <c r="I349" s="12">
        <f t="shared" si="151"/>
        <v>14.285714285714285</v>
      </c>
      <c r="J349" s="4">
        <f t="shared" si="150"/>
        <v>100</v>
      </c>
      <c r="K349" s="14"/>
      <c r="L349" s="14"/>
      <c r="M349" s="14"/>
      <c r="N349" s="14"/>
      <c r="O349" s="14"/>
    </row>
    <row r="350" spans="2:15" ht="15" customHeight="1" x14ac:dyDescent="0.15">
      <c r="B350" s="292"/>
      <c r="C350" s="77" t="s">
        <v>315</v>
      </c>
      <c r="F350" s="20">
        <f>SUM(G$195:H$195)</f>
        <v>2</v>
      </c>
      <c r="G350" s="12">
        <f t="shared" si="151"/>
        <v>100</v>
      </c>
      <c r="H350" s="12">
        <f t="shared" si="151"/>
        <v>0</v>
      </c>
      <c r="I350" s="12">
        <f t="shared" si="151"/>
        <v>0</v>
      </c>
      <c r="J350" s="4">
        <f t="shared" si="150"/>
        <v>100</v>
      </c>
      <c r="K350" s="14"/>
      <c r="L350" s="14"/>
      <c r="M350" s="14"/>
      <c r="N350" s="14"/>
      <c r="O350" s="14"/>
    </row>
    <row r="351" spans="2:15" ht="15" customHeight="1" x14ac:dyDescent="0.15">
      <c r="B351" s="292"/>
      <c r="C351" s="77" t="s">
        <v>174</v>
      </c>
      <c r="F351" s="20">
        <f>SUM(G$196:H$196)</f>
        <v>15</v>
      </c>
      <c r="G351" s="12">
        <f t="shared" si="151"/>
        <v>53.333333333333336</v>
      </c>
      <c r="H351" s="12">
        <f t="shared" si="151"/>
        <v>33.333333333333329</v>
      </c>
      <c r="I351" s="12">
        <f t="shared" si="151"/>
        <v>13.333333333333334</v>
      </c>
      <c r="J351" s="4">
        <f t="shared" si="150"/>
        <v>99.999999999999986</v>
      </c>
      <c r="K351" s="14"/>
      <c r="L351" s="14"/>
      <c r="M351" s="14"/>
      <c r="N351" s="14"/>
      <c r="O351" s="14"/>
    </row>
    <row r="352" spans="2:15" ht="15" customHeight="1" x14ac:dyDescent="0.15">
      <c r="B352" s="292"/>
      <c r="C352" s="77" t="s">
        <v>175</v>
      </c>
      <c r="F352" s="20">
        <f>SUM(G$197:H$197)</f>
        <v>10</v>
      </c>
      <c r="G352" s="12">
        <f t="shared" si="151"/>
        <v>100</v>
      </c>
      <c r="H352" s="12">
        <f t="shared" si="151"/>
        <v>0</v>
      </c>
      <c r="I352" s="12">
        <f t="shared" si="151"/>
        <v>0</v>
      </c>
      <c r="J352" s="4">
        <f t="shared" si="150"/>
        <v>100</v>
      </c>
      <c r="K352" s="14"/>
      <c r="L352" s="14"/>
      <c r="M352" s="14"/>
      <c r="N352" s="14"/>
      <c r="O352" s="14"/>
    </row>
    <row r="353" spans="2:15" ht="15" customHeight="1" x14ac:dyDescent="0.15">
      <c r="B353" s="292"/>
      <c r="C353" s="77" t="s">
        <v>176</v>
      </c>
      <c r="F353" s="20">
        <f>SUM(G$198:H$198)</f>
        <v>41</v>
      </c>
      <c r="G353" s="12">
        <f t="shared" si="151"/>
        <v>43.902439024390247</v>
      </c>
      <c r="H353" s="12">
        <f t="shared" si="151"/>
        <v>46.341463414634148</v>
      </c>
      <c r="I353" s="12">
        <f t="shared" si="151"/>
        <v>9.7560975609756095</v>
      </c>
      <c r="J353" s="4">
        <f t="shared" si="150"/>
        <v>100</v>
      </c>
      <c r="K353" s="14"/>
      <c r="L353" s="14"/>
      <c r="M353" s="14"/>
      <c r="N353" s="14"/>
      <c r="O353" s="14"/>
    </row>
    <row r="354" spans="2:15" ht="15" customHeight="1" x14ac:dyDescent="0.15">
      <c r="B354" s="292"/>
      <c r="C354" s="77" t="s">
        <v>589</v>
      </c>
      <c r="F354" s="20">
        <f>SUM(G$199:H$199)</f>
        <v>8</v>
      </c>
      <c r="G354" s="12">
        <f t="shared" si="151"/>
        <v>37.5</v>
      </c>
      <c r="H354" s="12">
        <f t="shared" si="151"/>
        <v>37.5</v>
      </c>
      <c r="I354" s="12">
        <f t="shared" si="151"/>
        <v>25</v>
      </c>
      <c r="J354" s="4">
        <f t="shared" si="150"/>
        <v>100</v>
      </c>
      <c r="K354" s="14"/>
      <c r="L354" s="14"/>
      <c r="M354" s="14"/>
      <c r="N354" s="14"/>
      <c r="O354" s="14"/>
    </row>
    <row r="355" spans="2:15" ht="15" customHeight="1" x14ac:dyDescent="0.15">
      <c r="B355" s="294"/>
      <c r="C355" s="65" t="s">
        <v>178</v>
      </c>
      <c r="D355" s="36"/>
      <c r="E355" s="36"/>
      <c r="F355" s="21">
        <f>SUM(G$200:H$200)</f>
        <v>13</v>
      </c>
      <c r="G355" s="13">
        <f t="shared" si="151"/>
        <v>15.384615384615385</v>
      </c>
      <c r="H355" s="13">
        <f t="shared" si="151"/>
        <v>84.615384615384613</v>
      </c>
      <c r="I355" s="13">
        <f t="shared" si="151"/>
        <v>0</v>
      </c>
      <c r="J355" s="5">
        <f t="shared" si="150"/>
        <v>100</v>
      </c>
      <c r="K355" s="14"/>
      <c r="L355" s="14"/>
      <c r="M355" s="14"/>
      <c r="N355" s="14"/>
      <c r="O355" s="14"/>
    </row>
    <row r="356" spans="2:15" ht="9.9" customHeight="1" x14ac:dyDescent="0.15">
      <c r="B356" s="297"/>
      <c r="C356" s="55"/>
      <c r="D356" s="53"/>
      <c r="E356" s="53"/>
      <c r="F356" s="14"/>
      <c r="G356" s="14"/>
      <c r="H356" s="14"/>
      <c r="I356" s="14"/>
      <c r="J356" s="14"/>
      <c r="K356" s="14"/>
      <c r="L356" s="14"/>
      <c r="M356" s="14"/>
      <c r="N356" s="14"/>
      <c r="O356" s="14"/>
    </row>
    <row r="357" spans="2:15" ht="15" customHeight="1" x14ac:dyDescent="0.15">
      <c r="B357" s="296" t="s">
        <v>211</v>
      </c>
      <c r="C357" s="58"/>
      <c r="D357" s="28"/>
      <c r="E357" s="28"/>
      <c r="F357" s="230"/>
      <c r="G357" s="121" t="s">
        <v>428</v>
      </c>
      <c r="H357" s="120" t="s">
        <v>429</v>
      </c>
      <c r="I357" s="122" t="s">
        <v>0</v>
      </c>
      <c r="J357" s="123" t="s">
        <v>4</v>
      </c>
    </row>
    <row r="358" spans="2:15" ht="15" customHeight="1" x14ac:dyDescent="0.15">
      <c r="B358" s="291" t="s">
        <v>322</v>
      </c>
      <c r="C358" s="64" t="s">
        <v>165</v>
      </c>
      <c r="F358" s="231"/>
      <c r="G358" s="8">
        <v>300</v>
      </c>
      <c r="H358" s="8">
        <v>6</v>
      </c>
      <c r="I358" s="8">
        <v>55</v>
      </c>
      <c r="J358" s="17">
        <f t="shared" ref="J358:J381" si="152">SUM(G358:I358)</f>
        <v>361</v>
      </c>
    </row>
    <row r="359" spans="2:15" ht="15" customHeight="1" x14ac:dyDescent="0.15">
      <c r="B359" s="292"/>
      <c r="C359" s="77" t="s">
        <v>56</v>
      </c>
      <c r="F359" s="231"/>
      <c r="G359" s="9">
        <v>547</v>
      </c>
      <c r="H359" s="9">
        <v>10</v>
      </c>
      <c r="I359" s="9">
        <v>89</v>
      </c>
      <c r="J359" s="18">
        <f t="shared" si="152"/>
        <v>646</v>
      </c>
    </row>
    <row r="360" spans="2:15" ht="15" customHeight="1" x14ac:dyDescent="0.15">
      <c r="B360" s="292"/>
      <c r="C360" s="77" t="s">
        <v>173</v>
      </c>
      <c r="F360" s="231"/>
      <c r="G360" s="9">
        <v>138</v>
      </c>
      <c r="H360" s="9">
        <v>4</v>
      </c>
      <c r="I360" s="9">
        <v>17</v>
      </c>
      <c r="J360" s="18">
        <f t="shared" si="152"/>
        <v>159</v>
      </c>
    </row>
    <row r="361" spans="2:15" ht="15" customHeight="1" x14ac:dyDescent="0.15">
      <c r="B361" s="292"/>
      <c r="C361" s="77" t="s">
        <v>57</v>
      </c>
      <c r="F361" s="231"/>
      <c r="G361" s="9">
        <v>503</v>
      </c>
      <c r="H361" s="9">
        <v>9</v>
      </c>
      <c r="I361" s="9">
        <v>109</v>
      </c>
      <c r="J361" s="18">
        <f t="shared" si="152"/>
        <v>621</v>
      </c>
    </row>
    <row r="362" spans="2:15" ht="15" customHeight="1" x14ac:dyDescent="0.15">
      <c r="B362" s="292"/>
      <c r="C362" s="77" t="s">
        <v>313</v>
      </c>
      <c r="F362" s="231"/>
      <c r="G362" s="9">
        <v>45</v>
      </c>
      <c r="H362" s="9">
        <v>1</v>
      </c>
      <c r="I362" s="9">
        <v>8</v>
      </c>
      <c r="J362" s="18">
        <f t="shared" si="152"/>
        <v>54</v>
      </c>
    </row>
    <row r="363" spans="2:15" ht="15" customHeight="1" x14ac:dyDescent="0.15">
      <c r="B363" s="293"/>
      <c r="C363" s="77" t="s">
        <v>314</v>
      </c>
      <c r="F363" s="231"/>
      <c r="G363" s="9">
        <v>73</v>
      </c>
      <c r="H363" s="9">
        <v>0</v>
      </c>
      <c r="I363" s="9">
        <v>10</v>
      </c>
      <c r="J363" s="18">
        <f t="shared" si="152"/>
        <v>83</v>
      </c>
    </row>
    <row r="364" spans="2:15" ht="15" customHeight="1" x14ac:dyDescent="0.15">
      <c r="B364" s="292"/>
      <c r="C364" s="77" t="s">
        <v>315</v>
      </c>
      <c r="F364" s="231"/>
      <c r="G364" s="9">
        <v>31</v>
      </c>
      <c r="H364" s="9">
        <v>0</v>
      </c>
      <c r="I364" s="9">
        <v>9</v>
      </c>
      <c r="J364" s="18">
        <f t="shared" si="152"/>
        <v>40</v>
      </c>
    </row>
    <row r="365" spans="2:15" ht="15" customHeight="1" x14ac:dyDescent="0.15">
      <c r="B365" s="292"/>
      <c r="C365" s="77" t="s">
        <v>174</v>
      </c>
      <c r="F365" s="231"/>
      <c r="G365" s="9">
        <v>26</v>
      </c>
      <c r="H365" s="9">
        <v>2</v>
      </c>
      <c r="I365" s="9">
        <v>10</v>
      </c>
      <c r="J365" s="18">
        <f t="shared" si="152"/>
        <v>38</v>
      </c>
    </row>
    <row r="366" spans="2:15" ht="15" customHeight="1" x14ac:dyDescent="0.15">
      <c r="B366" s="292"/>
      <c r="C366" s="77" t="s">
        <v>175</v>
      </c>
      <c r="F366" s="231"/>
      <c r="G366" s="9">
        <v>19</v>
      </c>
      <c r="H366" s="9">
        <v>2</v>
      </c>
      <c r="I366" s="9">
        <v>5</v>
      </c>
      <c r="J366" s="18">
        <f t="shared" si="152"/>
        <v>26</v>
      </c>
      <c r="K366" s="14"/>
      <c r="L366" s="14"/>
      <c r="M366" s="14"/>
      <c r="N366" s="14"/>
      <c r="O366" s="14"/>
    </row>
    <row r="367" spans="2:15" ht="15" customHeight="1" x14ac:dyDescent="0.15">
      <c r="B367" s="292"/>
      <c r="C367" s="77" t="s">
        <v>176</v>
      </c>
      <c r="F367" s="231"/>
      <c r="G367" s="9">
        <v>24</v>
      </c>
      <c r="H367" s="9">
        <v>11</v>
      </c>
      <c r="I367" s="9">
        <v>7</v>
      </c>
      <c r="J367" s="18">
        <f t="shared" si="152"/>
        <v>42</v>
      </c>
      <c r="K367" s="14"/>
      <c r="L367" s="14"/>
      <c r="M367" s="14"/>
      <c r="N367" s="14"/>
      <c r="O367" s="14"/>
    </row>
    <row r="368" spans="2:15" ht="15" customHeight="1" x14ac:dyDescent="0.15">
      <c r="B368" s="292"/>
      <c r="C368" s="77" t="s">
        <v>589</v>
      </c>
      <c r="F368" s="231"/>
      <c r="G368" s="9">
        <v>5</v>
      </c>
      <c r="H368" s="9">
        <v>7</v>
      </c>
      <c r="I368" s="9">
        <v>5</v>
      </c>
      <c r="J368" s="18">
        <f t="shared" si="152"/>
        <v>17</v>
      </c>
      <c r="K368" s="14"/>
      <c r="L368" s="14"/>
      <c r="M368" s="14"/>
      <c r="N368" s="14"/>
      <c r="O368" s="14"/>
    </row>
    <row r="369" spans="1:15" ht="15" customHeight="1" x14ac:dyDescent="0.15">
      <c r="B369" s="294"/>
      <c r="C369" s="65" t="s">
        <v>178</v>
      </c>
      <c r="D369" s="36"/>
      <c r="E369" s="36"/>
      <c r="F369" s="127"/>
      <c r="G369" s="10">
        <v>9</v>
      </c>
      <c r="H369" s="10">
        <v>34</v>
      </c>
      <c r="I369" s="10">
        <v>9</v>
      </c>
      <c r="J369" s="19">
        <f t="shared" si="152"/>
        <v>52</v>
      </c>
      <c r="K369" s="14"/>
      <c r="L369" s="14"/>
      <c r="M369" s="14"/>
      <c r="N369" s="14"/>
      <c r="O369" s="14"/>
    </row>
    <row r="370" spans="1:15" ht="15" customHeight="1" x14ac:dyDescent="0.15">
      <c r="B370" s="291" t="s">
        <v>3</v>
      </c>
      <c r="C370" s="64" t="s">
        <v>165</v>
      </c>
      <c r="F370" s="20">
        <f>SUM(G$215:H$215)</f>
        <v>361</v>
      </c>
      <c r="G370" s="11">
        <f t="shared" ref="G370:I381" si="153">IF($F370=0,0,G358/$F370*100)</f>
        <v>83.102493074792235</v>
      </c>
      <c r="H370" s="11">
        <f t="shared" si="153"/>
        <v>1.662049861495845</v>
      </c>
      <c r="I370" s="11">
        <f t="shared" si="153"/>
        <v>15.235457063711911</v>
      </c>
      <c r="J370" s="3">
        <f t="shared" si="152"/>
        <v>99.999999999999986</v>
      </c>
      <c r="K370" s="14"/>
      <c r="L370" s="14"/>
      <c r="M370" s="14"/>
      <c r="N370" s="14"/>
      <c r="O370" s="14"/>
    </row>
    <row r="371" spans="1:15" ht="15" customHeight="1" x14ac:dyDescent="0.15">
      <c r="B371" s="292"/>
      <c r="C371" s="77" t="s">
        <v>56</v>
      </c>
      <c r="F371" s="20">
        <f>SUM(G$216:H$216)</f>
        <v>646</v>
      </c>
      <c r="G371" s="12">
        <f t="shared" si="153"/>
        <v>84.674922600619198</v>
      </c>
      <c r="H371" s="12">
        <f t="shared" si="153"/>
        <v>1.5479876160990713</v>
      </c>
      <c r="I371" s="12">
        <f t="shared" si="153"/>
        <v>13.777089783281735</v>
      </c>
      <c r="J371" s="4">
        <f t="shared" si="152"/>
        <v>100.00000000000001</v>
      </c>
      <c r="K371" s="14"/>
      <c r="L371" s="14"/>
      <c r="M371" s="14"/>
      <c r="N371" s="14"/>
      <c r="O371" s="14"/>
    </row>
    <row r="372" spans="1:15" ht="15" customHeight="1" x14ac:dyDescent="0.15">
      <c r="B372" s="292"/>
      <c r="C372" s="77" t="s">
        <v>173</v>
      </c>
      <c r="F372" s="20">
        <f>SUM(G$217:H$217)</f>
        <v>159</v>
      </c>
      <c r="G372" s="12">
        <f t="shared" si="153"/>
        <v>86.79245283018868</v>
      </c>
      <c r="H372" s="12">
        <f t="shared" si="153"/>
        <v>2.5157232704402519</v>
      </c>
      <c r="I372" s="12">
        <f t="shared" si="153"/>
        <v>10.691823899371069</v>
      </c>
      <c r="J372" s="4">
        <f t="shared" si="152"/>
        <v>100</v>
      </c>
      <c r="K372" s="14"/>
      <c r="L372" s="14"/>
      <c r="M372" s="14"/>
      <c r="N372" s="14"/>
      <c r="O372" s="14"/>
    </row>
    <row r="373" spans="1:15" ht="15" customHeight="1" x14ac:dyDescent="0.15">
      <c r="B373" s="292"/>
      <c r="C373" s="77" t="s">
        <v>57</v>
      </c>
      <c r="F373" s="20">
        <f>SUM(G$218:H$218)</f>
        <v>621</v>
      </c>
      <c r="G373" s="12">
        <f t="shared" si="153"/>
        <v>80.998389694041876</v>
      </c>
      <c r="H373" s="12">
        <f t="shared" si="153"/>
        <v>1.4492753623188406</v>
      </c>
      <c r="I373" s="12">
        <f t="shared" si="153"/>
        <v>17.552334943639291</v>
      </c>
      <c r="J373" s="4">
        <f t="shared" si="152"/>
        <v>100.00000000000001</v>
      </c>
      <c r="K373" s="14"/>
      <c r="L373" s="14"/>
      <c r="M373" s="14"/>
      <c r="N373" s="14"/>
      <c r="O373" s="14"/>
    </row>
    <row r="374" spans="1:15" ht="15" customHeight="1" x14ac:dyDescent="0.15">
      <c r="B374" s="292"/>
      <c r="C374" s="77" t="s">
        <v>313</v>
      </c>
      <c r="F374" s="20">
        <f>SUM(G$219:H$219)</f>
        <v>54</v>
      </c>
      <c r="G374" s="12">
        <f t="shared" si="153"/>
        <v>83.333333333333343</v>
      </c>
      <c r="H374" s="12">
        <f t="shared" si="153"/>
        <v>1.8518518518518516</v>
      </c>
      <c r="I374" s="12">
        <f t="shared" si="153"/>
        <v>14.814814814814813</v>
      </c>
      <c r="J374" s="4">
        <f t="shared" si="152"/>
        <v>100</v>
      </c>
      <c r="K374" s="14"/>
      <c r="L374" s="14"/>
      <c r="M374" s="14"/>
      <c r="N374" s="14"/>
      <c r="O374" s="14"/>
    </row>
    <row r="375" spans="1:15" ht="15" customHeight="1" x14ac:dyDescent="0.15">
      <c r="B375" s="293"/>
      <c r="C375" s="77" t="s">
        <v>314</v>
      </c>
      <c r="F375" s="20">
        <f>SUM(G$220:H$220)</f>
        <v>83</v>
      </c>
      <c r="G375" s="12">
        <f t="shared" si="153"/>
        <v>87.951807228915655</v>
      </c>
      <c r="H375" s="12">
        <f t="shared" si="153"/>
        <v>0</v>
      </c>
      <c r="I375" s="12">
        <f t="shared" si="153"/>
        <v>12.048192771084338</v>
      </c>
      <c r="J375" s="4">
        <f t="shared" si="152"/>
        <v>100</v>
      </c>
      <c r="K375" s="14"/>
      <c r="L375" s="14"/>
      <c r="M375" s="14"/>
      <c r="N375" s="14"/>
      <c r="O375" s="14"/>
    </row>
    <row r="376" spans="1:15" ht="15" customHeight="1" x14ac:dyDescent="0.15">
      <c r="B376" s="292"/>
      <c r="C376" s="77" t="s">
        <v>315</v>
      </c>
      <c r="F376" s="20">
        <f>SUM(G$221:H$221)</f>
        <v>40</v>
      </c>
      <c r="G376" s="12">
        <f t="shared" si="153"/>
        <v>77.5</v>
      </c>
      <c r="H376" s="12">
        <f t="shared" si="153"/>
        <v>0</v>
      </c>
      <c r="I376" s="12">
        <f t="shared" si="153"/>
        <v>22.5</v>
      </c>
      <c r="J376" s="4">
        <f t="shared" si="152"/>
        <v>100</v>
      </c>
      <c r="K376" s="14"/>
      <c r="L376" s="14"/>
      <c r="M376" s="14"/>
      <c r="N376" s="14"/>
      <c r="O376" s="14"/>
    </row>
    <row r="377" spans="1:15" ht="15" customHeight="1" x14ac:dyDescent="0.15">
      <c r="B377" s="292"/>
      <c r="C377" s="77" t="s">
        <v>174</v>
      </c>
      <c r="F377" s="20">
        <f>SUM(G$222:H$222)</f>
        <v>38</v>
      </c>
      <c r="G377" s="12">
        <f t="shared" si="153"/>
        <v>68.421052631578945</v>
      </c>
      <c r="H377" s="12">
        <f t="shared" si="153"/>
        <v>5.2631578947368416</v>
      </c>
      <c r="I377" s="12">
        <f t="shared" si="153"/>
        <v>26.315789473684209</v>
      </c>
      <c r="J377" s="4">
        <f t="shared" si="152"/>
        <v>99.999999999999986</v>
      </c>
      <c r="K377" s="14"/>
      <c r="L377" s="14"/>
      <c r="M377" s="14"/>
      <c r="N377" s="14"/>
      <c r="O377" s="14"/>
    </row>
    <row r="378" spans="1:15" ht="15" customHeight="1" x14ac:dyDescent="0.15">
      <c r="B378" s="292"/>
      <c r="C378" s="77" t="s">
        <v>175</v>
      </c>
      <c r="F378" s="20">
        <f>SUM(G$223:H$223)</f>
        <v>26</v>
      </c>
      <c r="G378" s="12">
        <f t="shared" si="153"/>
        <v>73.076923076923066</v>
      </c>
      <c r="H378" s="12">
        <f t="shared" si="153"/>
        <v>7.6923076923076925</v>
      </c>
      <c r="I378" s="12">
        <f t="shared" si="153"/>
        <v>19.230769230769234</v>
      </c>
      <c r="J378" s="4">
        <f t="shared" si="152"/>
        <v>100</v>
      </c>
      <c r="K378" s="14"/>
      <c r="L378" s="14"/>
      <c r="M378" s="14"/>
      <c r="N378" s="14"/>
      <c r="O378" s="14"/>
    </row>
    <row r="379" spans="1:15" ht="15" customHeight="1" x14ac:dyDescent="0.15">
      <c r="B379" s="292"/>
      <c r="C379" s="77" t="s">
        <v>176</v>
      </c>
      <c r="F379" s="20">
        <f>SUM(G$224:H$224)</f>
        <v>42</v>
      </c>
      <c r="G379" s="12">
        <f t="shared" si="153"/>
        <v>57.142857142857139</v>
      </c>
      <c r="H379" s="12">
        <f t="shared" si="153"/>
        <v>26.190476190476193</v>
      </c>
      <c r="I379" s="12">
        <f t="shared" si="153"/>
        <v>16.666666666666664</v>
      </c>
      <c r="J379" s="4">
        <f t="shared" si="152"/>
        <v>100</v>
      </c>
      <c r="K379" s="14"/>
      <c r="L379" s="14"/>
      <c r="M379" s="14"/>
      <c r="N379" s="14"/>
      <c r="O379" s="14"/>
    </row>
    <row r="380" spans="1:15" ht="15" customHeight="1" x14ac:dyDescent="0.15">
      <c r="B380" s="292"/>
      <c r="C380" s="77" t="s">
        <v>589</v>
      </c>
      <c r="F380" s="20">
        <f>SUM(G$225:H$225)</f>
        <v>17</v>
      </c>
      <c r="G380" s="12">
        <f t="shared" si="153"/>
        <v>29.411764705882355</v>
      </c>
      <c r="H380" s="12">
        <f t="shared" si="153"/>
        <v>41.17647058823529</v>
      </c>
      <c r="I380" s="12">
        <f t="shared" si="153"/>
        <v>29.411764705882355</v>
      </c>
      <c r="J380" s="4">
        <f t="shared" si="152"/>
        <v>100</v>
      </c>
      <c r="K380" s="14"/>
      <c r="L380" s="14"/>
      <c r="M380" s="14"/>
      <c r="N380" s="14"/>
      <c r="O380" s="14"/>
    </row>
    <row r="381" spans="1:15" ht="15" customHeight="1" x14ac:dyDescent="0.15">
      <c r="B381" s="294"/>
      <c r="C381" s="65" t="s">
        <v>178</v>
      </c>
      <c r="D381" s="36"/>
      <c r="E381" s="36"/>
      <c r="F381" s="21">
        <f>SUM(G$226:H$226)</f>
        <v>52</v>
      </c>
      <c r="G381" s="13">
        <f t="shared" si="153"/>
        <v>17.307692307692307</v>
      </c>
      <c r="H381" s="13">
        <f t="shared" si="153"/>
        <v>65.384615384615387</v>
      </c>
      <c r="I381" s="13">
        <f t="shared" si="153"/>
        <v>17.307692307692307</v>
      </c>
      <c r="J381" s="5">
        <f t="shared" si="152"/>
        <v>100</v>
      </c>
      <c r="K381" s="14"/>
      <c r="L381" s="14"/>
      <c r="M381" s="14"/>
      <c r="N381" s="14"/>
      <c r="O381" s="14"/>
    </row>
    <row r="382" spans="1:15" ht="9.9" customHeight="1" x14ac:dyDescent="0.15">
      <c r="B382" s="297"/>
      <c r="C382" s="55"/>
      <c r="D382" s="53"/>
      <c r="E382" s="53"/>
      <c r="F382" s="14"/>
      <c r="G382" s="14"/>
      <c r="H382" s="14"/>
      <c r="I382" s="14"/>
      <c r="J382" s="14"/>
      <c r="K382" s="14"/>
      <c r="L382" s="14"/>
      <c r="M382" s="14"/>
      <c r="N382" s="14"/>
      <c r="O382" s="14"/>
    </row>
    <row r="383" spans="1:15" ht="15" customHeight="1" x14ac:dyDescent="0.15">
      <c r="A383" s="73" t="s">
        <v>390</v>
      </c>
      <c r="B383" s="297"/>
      <c r="C383" s="55"/>
      <c r="D383" s="53"/>
      <c r="E383" s="53"/>
      <c r="F383" s="14"/>
      <c r="G383" s="14"/>
      <c r="H383" s="14"/>
      <c r="I383" s="14"/>
      <c r="J383" s="14"/>
      <c r="K383" s="14"/>
      <c r="L383" s="14"/>
      <c r="M383" s="14"/>
      <c r="N383" s="14"/>
      <c r="O383" s="14"/>
    </row>
    <row r="384" spans="1:15" ht="15" customHeight="1" x14ac:dyDescent="0.15">
      <c r="A384" s="1" t="s">
        <v>391</v>
      </c>
      <c r="B384" s="297"/>
      <c r="C384" s="45"/>
      <c r="D384" s="91"/>
      <c r="E384" s="91"/>
      <c r="F384" s="91"/>
      <c r="G384" s="92"/>
      <c r="H384" s="91"/>
    </row>
    <row r="385" spans="2:15" ht="15" customHeight="1" x14ac:dyDescent="0.15">
      <c r="B385" s="296" t="s">
        <v>514</v>
      </c>
      <c r="C385" s="58"/>
      <c r="D385" s="28"/>
      <c r="E385" s="28"/>
      <c r="F385" s="230"/>
      <c r="G385" s="121" t="s">
        <v>428</v>
      </c>
      <c r="H385" s="120" t="s">
        <v>429</v>
      </c>
      <c r="I385" s="122" t="s">
        <v>0</v>
      </c>
      <c r="J385" s="123" t="s">
        <v>4</v>
      </c>
    </row>
    <row r="386" spans="2:15" ht="15" customHeight="1" x14ac:dyDescent="0.15">
      <c r="B386" s="291" t="s">
        <v>322</v>
      </c>
      <c r="C386" s="64" t="s">
        <v>165</v>
      </c>
      <c r="F386" s="231"/>
      <c r="G386" s="8">
        <v>357</v>
      </c>
      <c r="H386" s="8">
        <v>8</v>
      </c>
      <c r="I386" s="8">
        <v>42</v>
      </c>
      <c r="J386" s="17">
        <f t="shared" ref="J386:J409" si="154">SUM(G386:I386)</f>
        <v>407</v>
      </c>
    </row>
    <row r="387" spans="2:15" ht="15" customHeight="1" x14ac:dyDescent="0.15">
      <c r="B387" s="292"/>
      <c r="C387" s="77" t="s">
        <v>56</v>
      </c>
      <c r="F387" s="231"/>
      <c r="G387" s="9">
        <v>532</v>
      </c>
      <c r="H387" s="9">
        <v>13</v>
      </c>
      <c r="I387" s="9">
        <v>57</v>
      </c>
      <c r="J387" s="18">
        <f t="shared" si="154"/>
        <v>602</v>
      </c>
    </row>
    <row r="388" spans="2:15" ht="15" customHeight="1" x14ac:dyDescent="0.15">
      <c r="B388" s="292"/>
      <c r="C388" s="77" t="s">
        <v>173</v>
      </c>
      <c r="F388" s="231"/>
      <c r="G388" s="9">
        <v>159</v>
      </c>
      <c r="H388" s="9">
        <v>14</v>
      </c>
      <c r="I388" s="9">
        <v>14</v>
      </c>
      <c r="J388" s="18">
        <f t="shared" si="154"/>
        <v>187</v>
      </c>
    </row>
    <row r="389" spans="2:15" ht="15" customHeight="1" x14ac:dyDescent="0.15">
      <c r="B389" s="292"/>
      <c r="C389" s="77" t="s">
        <v>57</v>
      </c>
      <c r="F389" s="231"/>
      <c r="G389" s="9">
        <v>463</v>
      </c>
      <c r="H389" s="9">
        <v>12</v>
      </c>
      <c r="I389" s="9">
        <v>60</v>
      </c>
      <c r="J389" s="18">
        <f t="shared" si="154"/>
        <v>535</v>
      </c>
    </row>
    <row r="390" spans="2:15" ht="15" customHeight="1" x14ac:dyDescent="0.15">
      <c r="B390" s="292"/>
      <c r="C390" s="77" t="s">
        <v>313</v>
      </c>
      <c r="F390" s="231"/>
      <c r="G390" s="9">
        <v>83</v>
      </c>
      <c r="H390" s="9">
        <v>0</v>
      </c>
      <c r="I390" s="9">
        <v>11</v>
      </c>
      <c r="J390" s="18">
        <f t="shared" si="154"/>
        <v>94</v>
      </c>
    </row>
    <row r="391" spans="2:15" ht="15" customHeight="1" x14ac:dyDescent="0.15">
      <c r="B391" s="293"/>
      <c r="C391" s="77" t="s">
        <v>314</v>
      </c>
      <c r="F391" s="231"/>
      <c r="G391" s="9">
        <v>108</v>
      </c>
      <c r="H391" s="9">
        <v>3</v>
      </c>
      <c r="I391" s="9">
        <v>12</v>
      </c>
      <c r="J391" s="18">
        <f t="shared" si="154"/>
        <v>123</v>
      </c>
    </row>
    <row r="392" spans="2:15" ht="15" customHeight="1" x14ac:dyDescent="0.15">
      <c r="B392" s="292"/>
      <c r="C392" s="77" t="s">
        <v>315</v>
      </c>
      <c r="F392" s="231"/>
      <c r="G392" s="9">
        <v>77</v>
      </c>
      <c r="H392" s="9">
        <v>2</v>
      </c>
      <c r="I392" s="9">
        <v>9</v>
      </c>
      <c r="J392" s="18">
        <f t="shared" si="154"/>
        <v>88</v>
      </c>
    </row>
    <row r="393" spans="2:15" ht="15" customHeight="1" x14ac:dyDescent="0.15">
      <c r="B393" s="292"/>
      <c r="C393" s="77" t="s">
        <v>174</v>
      </c>
      <c r="F393" s="231"/>
      <c r="G393" s="9">
        <v>54</v>
      </c>
      <c r="H393" s="9">
        <v>6</v>
      </c>
      <c r="I393" s="9">
        <v>6</v>
      </c>
      <c r="J393" s="18">
        <f t="shared" si="154"/>
        <v>66</v>
      </c>
    </row>
    <row r="394" spans="2:15" ht="15" customHeight="1" x14ac:dyDescent="0.15">
      <c r="B394" s="292"/>
      <c r="C394" s="77" t="s">
        <v>175</v>
      </c>
      <c r="F394" s="231"/>
      <c r="G394" s="9">
        <v>19</v>
      </c>
      <c r="H394" s="9">
        <v>2</v>
      </c>
      <c r="I394" s="9">
        <v>1</v>
      </c>
      <c r="J394" s="18">
        <f t="shared" si="154"/>
        <v>22</v>
      </c>
      <c r="K394" s="14"/>
      <c r="O394" s="14"/>
    </row>
    <row r="395" spans="2:15" ht="15" customHeight="1" x14ac:dyDescent="0.15">
      <c r="B395" s="292"/>
      <c r="C395" s="77" t="s">
        <v>176</v>
      </c>
      <c r="F395" s="231"/>
      <c r="G395" s="9">
        <v>49</v>
      </c>
      <c r="H395" s="9">
        <v>29</v>
      </c>
      <c r="I395" s="9">
        <v>5</v>
      </c>
      <c r="J395" s="18">
        <f t="shared" si="154"/>
        <v>83</v>
      </c>
      <c r="K395" s="14"/>
      <c r="O395" s="14"/>
    </row>
    <row r="396" spans="2:15" ht="15" customHeight="1" x14ac:dyDescent="0.15">
      <c r="B396" s="292"/>
      <c r="C396" s="77" t="s">
        <v>589</v>
      </c>
      <c r="F396" s="231"/>
      <c r="G396" s="9">
        <v>10</v>
      </c>
      <c r="H396" s="9">
        <v>7</v>
      </c>
      <c r="I396" s="9">
        <v>2</v>
      </c>
      <c r="J396" s="18">
        <f t="shared" si="154"/>
        <v>19</v>
      </c>
      <c r="K396" s="14"/>
      <c r="O396" s="14"/>
    </row>
    <row r="397" spans="2:15" ht="15" customHeight="1" x14ac:dyDescent="0.15">
      <c r="B397" s="294"/>
      <c r="C397" s="65" t="s">
        <v>178</v>
      </c>
      <c r="D397" s="36"/>
      <c r="E397" s="36"/>
      <c r="F397" s="127"/>
      <c r="G397" s="10">
        <v>14</v>
      </c>
      <c r="H397" s="10">
        <v>48</v>
      </c>
      <c r="I397" s="10">
        <v>8</v>
      </c>
      <c r="J397" s="19">
        <f t="shared" si="154"/>
        <v>70</v>
      </c>
      <c r="K397" s="14"/>
      <c r="O397" s="14"/>
    </row>
    <row r="398" spans="2:15" ht="15" customHeight="1" x14ac:dyDescent="0.15">
      <c r="B398" s="291" t="s">
        <v>3</v>
      </c>
      <c r="C398" s="64" t="s">
        <v>165</v>
      </c>
      <c r="F398" s="20">
        <f>SUM(G$242:H$242)</f>
        <v>407</v>
      </c>
      <c r="G398" s="11">
        <f t="shared" ref="G398:I409" si="155">IF($F398=0,0,G386/$F398*100)</f>
        <v>87.714987714987714</v>
      </c>
      <c r="H398" s="11">
        <f t="shared" si="155"/>
        <v>1.9656019656019657</v>
      </c>
      <c r="I398" s="11">
        <f t="shared" si="155"/>
        <v>10.319410319410318</v>
      </c>
      <c r="J398" s="3">
        <f t="shared" si="154"/>
        <v>100</v>
      </c>
      <c r="K398" s="14"/>
      <c r="O398" s="14"/>
    </row>
    <row r="399" spans="2:15" ht="15" customHeight="1" x14ac:dyDescent="0.15">
      <c r="B399" s="292"/>
      <c r="C399" s="77" t="s">
        <v>56</v>
      </c>
      <c r="F399" s="20">
        <f>SUM(G$243:H$243)</f>
        <v>602</v>
      </c>
      <c r="G399" s="12">
        <f t="shared" si="155"/>
        <v>88.372093023255815</v>
      </c>
      <c r="H399" s="12">
        <f t="shared" si="155"/>
        <v>2.1594684385382057</v>
      </c>
      <c r="I399" s="12">
        <f t="shared" si="155"/>
        <v>9.4684385382059801</v>
      </c>
      <c r="J399" s="4">
        <f t="shared" si="154"/>
        <v>100</v>
      </c>
      <c r="K399" s="14"/>
      <c r="O399" s="14"/>
    </row>
    <row r="400" spans="2:15" ht="15" customHeight="1" x14ac:dyDescent="0.15">
      <c r="B400" s="292"/>
      <c r="C400" s="77" t="s">
        <v>173</v>
      </c>
      <c r="F400" s="20">
        <f>SUM(G$244:H$244)</f>
        <v>187</v>
      </c>
      <c r="G400" s="12">
        <f t="shared" si="155"/>
        <v>85.026737967914428</v>
      </c>
      <c r="H400" s="12">
        <f t="shared" si="155"/>
        <v>7.4866310160427805</v>
      </c>
      <c r="I400" s="12">
        <f t="shared" si="155"/>
        <v>7.4866310160427805</v>
      </c>
      <c r="J400" s="4">
        <f t="shared" si="154"/>
        <v>99.999999999999986</v>
      </c>
      <c r="K400" s="14"/>
      <c r="L400" s="14"/>
      <c r="M400" s="14"/>
      <c r="N400" s="14"/>
      <c r="O400" s="14"/>
    </row>
    <row r="401" spans="2:15" ht="15" customHeight="1" x14ac:dyDescent="0.15">
      <c r="B401" s="292"/>
      <c r="C401" s="77" t="s">
        <v>57</v>
      </c>
      <c r="F401" s="20">
        <f>SUM(G$245:H$245)</f>
        <v>535</v>
      </c>
      <c r="G401" s="12">
        <f t="shared" si="155"/>
        <v>86.542056074766364</v>
      </c>
      <c r="H401" s="12">
        <f t="shared" si="155"/>
        <v>2.2429906542056073</v>
      </c>
      <c r="I401" s="12">
        <f t="shared" si="155"/>
        <v>11.214953271028037</v>
      </c>
      <c r="J401" s="4">
        <f t="shared" si="154"/>
        <v>100.00000000000001</v>
      </c>
      <c r="K401" s="14"/>
      <c r="L401" s="14"/>
      <c r="M401" s="14"/>
      <c r="N401" s="14"/>
      <c r="O401" s="14"/>
    </row>
    <row r="402" spans="2:15" ht="15" customHeight="1" x14ac:dyDescent="0.15">
      <c r="B402" s="292"/>
      <c r="C402" s="77" t="s">
        <v>313</v>
      </c>
      <c r="F402" s="20">
        <f>SUM(G$246:H$246)</f>
        <v>94</v>
      </c>
      <c r="G402" s="12">
        <f t="shared" si="155"/>
        <v>88.297872340425528</v>
      </c>
      <c r="H402" s="12">
        <f t="shared" si="155"/>
        <v>0</v>
      </c>
      <c r="I402" s="12">
        <f t="shared" si="155"/>
        <v>11.702127659574469</v>
      </c>
      <c r="J402" s="4">
        <f t="shared" si="154"/>
        <v>100</v>
      </c>
      <c r="K402" s="14"/>
      <c r="L402" s="14"/>
      <c r="M402" s="14"/>
      <c r="N402" s="14"/>
      <c r="O402" s="14"/>
    </row>
    <row r="403" spans="2:15" ht="15" customHeight="1" x14ac:dyDescent="0.15">
      <c r="B403" s="293"/>
      <c r="C403" s="77" t="s">
        <v>314</v>
      </c>
      <c r="F403" s="20">
        <f>SUM(G$247:H$247)</f>
        <v>123</v>
      </c>
      <c r="G403" s="12">
        <f t="shared" si="155"/>
        <v>87.804878048780495</v>
      </c>
      <c r="H403" s="12">
        <f t="shared" si="155"/>
        <v>2.4390243902439024</v>
      </c>
      <c r="I403" s="12">
        <f t="shared" si="155"/>
        <v>9.7560975609756095</v>
      </c>
      <c r="J403" s="4">
        <f t="shared" si="154"/>
        <v>100</v>
      </c>
      <c r="K403" s="14"/>
      <c r="L403" s="14"/>
      <c r="M403" s="14"/>
      <c r="N403" s="14"/>
      <c r="O403" s="14"/>
    </row>
    <row r="404" spans="2:15" ht="15" customHeight="1" x14ac:dyDescent="0.15">
      <c r="B404" s="292"/>
      <c r="C404" s="77" t="s">
        <v>315</v>
      </c>
      <c r="F404" s="20">
        <f>SUM(G$248:H$248)</f>
        <v>88</v>
      </c>
      <c r="G404" s="12">
        <f t="shared" si="155"/>
        <v>87.5</v>
      </c>
      <c r="H404" s="12">
        <f t="shared" si="155"/>
        <v>2.2727272727272729</v>
      </c>
      <c r="I404" s="12">
        <f t="shared" si="155"/>
        <v>10.227272727272728</v>
      </c>
      <c r="J404" s="4">
        <f t="shared" si="154"/>
        <v>100</v>
      </c>
      <c r="K404" s="14"/>
      <c r="L404" s="14"/>
      <c r="M404" s="14"/>
      <c r="N404" s="14"/>
      <c r="O404" s="14"/>
    </row>
    <row r="405" spans="2:15" ht="15" customHeight="1" x14ac:dyDescent="0.15">
      <c r="B405" s="292"/>
      <c r="C405" s="77" t="s">
        <v>174</v>
      </c>
      <c r="F405" s="20">
        <f>SUM(G$249:H$249)</f>
        <v>66</v>
      </c>
      <c r="G405" s="12">
        <f t="shared" si="155"/>
        <v>81.818181818181827</v>
      </c>
      <c r="H405" s="12">
        <f t="shared" si="155"/>
        <v>9.0909090909090917</v>
      </c>
      <c r="I405" s="12">
        <f t="shared" si="155"/>
        <v>9.0909090909090917</v>
      </c>
      <c r="J405" s="4">
        <f t="shared" si="154"/>
        <v>100.00000000000001</v>
      </c>
      <c r="K405" s="14"/>
      <c r="L405" s="14"/>
      <c r="M405" s="14"/>
      <c r="N405" s="14"/>
      <c r="O405" s="14"/>
    </row>
    <row r="406" spans="2:15" ht="15" customHeight="1" x14ac:dyDescent="0.15">
      <c r="B406" s="292"/>
      <c r="C406" s="77" t="s">
        <v>175</v>
      </c>
      <c r="F406" s="20">
        <f>SUM(G$250:H$250)</f>
        <v>22</v>
      </c>
      <c r="G406" s="12">
        <f t="shared" si="155"/>
        <v>86.36363636363636</v>
      </c>
      <c r="H406" s="12">
        <f t="shared" si="155"/>
        <v>9.0909090909090917</v>
      </c>
      <c r="I406" s="12">
        <f t="shared" si="155"/>
        <v>4.5454545454545459</v>
      </c>
      <c r="J406" s="4">
        <f t="shared" si="154"/>
        <v>100</v>
      </c>
      <c r="K406" s="14"/>
      <c r="L406" s="14"/>
      <c r="M406" s="14"/>
      <c r="N406" s="14"/>
      <c r="O406" s="14"/>
    </row>
    <row r="407" spans="2:15" ht="15" customHeight="1" x14ac:dyDescent="0.15">
      <c r="B407" s="292"/>
      <c r="C407" s="77" t="s">
        <v>176</v>
      </c>
      <c r="F407" s="20">
        <f>SUM(G$251:H$251)</f>
        <v>83</v>
      </c>
      <c r="G407" s="12">
        <f t="shared" si="155"/>
        <v>59.036144578313255</v>
      </c>
      <c r="H407" s="12">
        <f t="shared" si="155"/>
        <v>34.939759036144579</v>
      </c>
      <c r="I407" s="12">
        <f t="shared" si="155"/>
        <v>6.024096385542169</v>
      </c>
      <c r="J407" s="4">
        <f t="shared" si="154"/>
        <v>100</v>
      </c>
      <c r="K407" s="14"/>
      <c r="L407" s="14"/>
      <c r="M407" s="14"/>
      <c r="N407" s="14"/>
      <c r="O407" s="14"/>
    </row>
    <row r="408" spans="2:15" ht="15" customHeight="1" x14ac:dyDescent="0.15">
      <c r="B408" s="292"/>
      <c r="C408" s="77" t="s">
        <v>589</v>
      </c>
      <c r="F408" s="20">
        <f>SUM(G$252:H$252)</f>
        <v>19</v>
      </c>
      <c r="G408" s="12">
        <f t="shared" si="155"/>
        <v>52.631578947368418</v>
      </c>
      <c r="H408" s="12">
        <f t="shared" si="155"/>
        <v>36.84210526315789</v>
      </c>
      <c r="I408" s="12">
        <f t="shared" si="155"/>
        <v>10.526315789473683</v>
      </c>
      <c r="J408" s="4">
        <f t="shared" si="154"/>
        <v>99.999999999999986</v>
      </c>
      <c r="K408" s="14"/>
      <c r="L408" s="14"/>
      <c r="M408" s="14"/>
      <c r="N408" s="14"/>
      <c r="O408" s="14"/>
    </row>
    <row r="409" spans="2:15" ht="15" customHeight="1" x14ac:dyDescent="0.15">
      <c r="B409" s="294"/>
      <c r="C409" s="65" t="s">
        <v>178</v>
      </c>
      <c r="D409" s="36"/>
      <c r="E409" s="36"/>
      <c r="F409" s="21">
        <f>SUM(G$253:H$253)</f>
        <v>70</v>
      </c>
      <c r="G409" s="13">
        <f t="shared" si="155"/>
        <v>20</v>
      </c>
      <c r="H409" s="13">
        <f t="shared" si="155"/>
        <v>68.571428571428569</v>
      </c>
      <c r="I409" s="13">
        <f t="shared" si="155"/>
        <v>11.428571428571429</v>
      </c>
      <c r="J409" s="5">
        <f t="shared" si="154"/>
        <v>100</v>
      </c>
      <c r="K409" s="14"/>
      <c r="L409" s="14"/>
      <c r="M409" s="14"/>
      <c r="N409" s="14"/>
      <c r="O409" s="14"/>
    </row>
    <row r="410" spans="2:15" ht="15" customHeight="1" x14ac:dyDescent="0.15">
      <c r="B410" s="297"/>
      <c r="C410" s="55"/>
      <c r="D410" s="53"/>
      <c r="E410" s="53"/>
      <c r="F410" s="14"/>
      <c r="G410" s="14"/>
      <c r="H410" s="14"/>
      <c r="I410" s="14"/>
      <c r="J410" s="14"/>
      <c r="K410" s="14"/>
      <c r="L410" s="14"/>
      <c r="M410" s="14"/>
      <c r="N410" s="14"/>
      <c r="O410" s="14"/>
    </row>
    <row r="411" spans="2:15" ht="15" customHeight="1" x14ac:dyDescent="0.15">
      <c r="B411" s="296" t="s">
        <v>213</v>
      </c>
      <c r="C411" s="58"/>
      <c r="D411" s="28"/>
      <c r="E411" s="28"/>
      <c r="F411" s="230"/>
      <c r="G411" s="121" t="s">
        <v>428</v>
      </c>
      <c r="H411" s="120" t="s">
        <v>429</v>
      </c>
      <c r="I411" s="122" t="s">
        <v>320</v>
      </c>
      <c r="J411" s="123" t="s">
        <v>321</v>
      </c>
    </row>
    <row r="412" spans="2:15" ht="15" customHeight="1" x14ac:dyDescent="0.15">
      <c r="B412" s="291" t="s">
        <v>322</v>
      </c>
      <c r="C412" s="64" t="s">
        <v>165</v>
      </c>
      <c r="F412" s="231"/>
      <c r="G412" s="8">
        <v>341</v>
      </c>
      <c r="H412" s="8">
        <v>8</v>
      </c>
      <c r="I412" s="8">
        <v>41</v>
      </c>
      <c r="J412" s="17">
        <f t="shared" ref="J412:J435" si="156">SUM(G412:I412)</f>
        <v>390</v>
      </c>
    </row>
    <row r="413" spans="2:15" ht="15" customHeight="1" x14ac:dyDescent="0.15">
      <c r="B413" s="292"/>
      <c r="C413" s="77" t="s">
        <v>56</v>
      </c>
      <c r="F413" s="231"/>
      <c r="G413" s="9">
        <v>523</v>
      </c>
      <c r="H413" s="9">
        <v>13</v>
      </c>
      <c r="I413" s="9">
        <v>57</v>
      </c>
      <c r="J413" s="18">
        <f t="shared" si="156"/>
        <v>593</v>
      </c>
    </row>
    <row r="414" spans="2:15" ht="15" customHeight="1" x14ac:dyDescent="0.15">
      <c r="B414" s="292"/>
      <c r="C414" s="77" t="s">
        <v>173</v>
      </c>
      <c r="F414" s="231"/>
      <c r="G414" s="9">
        <v>151</v>
      </c>
      <c r="H414" s="9">
        <v>14</v>
      </c>
      <c r="I414" s="9">
        <v>14</v>
      </c>
      <c r="J414" s="18">
        <f t="shared" si="156"/>
        <v>179</v>
      </c>
    </row>
    <row r="415" spans="2:15" ht="15" customHeight="1" x14ac:dyDescent="0.15">
      <c r="B415" s="292"/>
      <c r="C415" s="77" t="s">
        <v>57</v>
      </c>
      <c r="F415" s="231"/>
      <c r="G415" s="9">
        <v>442</v>
      </c>
      <c r="H415" s="9">
        <v>12</v>
      </c>
      <c r="I415" s="9">
        <v>59</v>
      </c>
      <c r="J415" s="18">
        <f t="shared" si="156"/>
        <v>513</v>
      </c>
    </row>
    <row r="416" spans="2:15" ht="15" customHeight="1" x14ac:dyDescent="0.15">
      <c r="B416" s="292"/>
      <c r="C416" s="77" t="s">
        <v>313</v>
      </c>
      <c r="F416" s="231"/>
      <c r="G416" s="9">
        <v>73</v>
      </c>
      <c r="H416" s="9">
        <v>0</v>
      </c>
      <c r="I416" s="9">
        <v>9</v>
      </c>
      <c r="J416" s="18">
        <f t="shared" si="156"/>
        <v>82</v>
      </c>
    </row>
    <row r="417" spans="2:15" ht="15" customHeight="1" x14ac:dyDescent="0.15">
      <c r="B417" s="293"/>
      <c r="C417" s="77" t="s">
        <v>314</v>
      </c>
      <c r="F417" s="231"/>
      <c r="G417" s="9">
        <v>107</v>
      </c>
      <c r="H417" s="9">
        <v>3</v>
      </c>
      <c r="I417" s="9">
        <v>12</v>
      </c>
      <c r="J417" s="18">
        <f t="shared" si="156"/>
        <v>122</v>
      </c>
    </row>
    <row r="418" spans="2:15" ht="15" customHeight="1" x14ac:dyDescent="0.15">
      <c r="B418" s="292"/>
      <c r="C418" s="77" t="s">
        <v>315</v>
      </c>
      <c r="F418" s="231"/>
      <c r="G418" s="9">
        <v>77</v>
      </c>
      <c r="H418" s="9">
        <v>2</v>
      </c>
      <c r="I418" s="9">
        <v>9</v>
      </c>
      <c r="J418" s="18">
        <f t="shared" si="156"/>
        <v>88</v>
      </c>
    </row>
    <row r="419" spans="2:15" ht="15" customHeight="1" x14ac:dyDescent="0.15">
      <c r="B419" s="292"/>
      <c r="C419" s="77" t="s">
        <v>174</v>
      </c>
      <c r="F419" s="231"/>
      <c r="G419" s="9">
        <v>50</v>
      </c>
      <c r="H419" s="9">
        <v>5</v>
      </c>
      <c r="I419" s="9">
        <v>6</v>
      </c>
      <c r="J419" s="18">
        <f t="shared" si="156"/>
        <v>61</v>
      </c>
    </row>
    <row r="420" spans="2:15" ht="15" customHeight="1" x14ac:dyDescent="0.15">
      <c r="B420" s="292"/>
      <c r="C420" s="77" t="s">
        <v>175</v>
      </c>
      <c r="F420" s="231"/>
      <c r="G420" s="9">
        <v>18</v>
      </c>
      <c r="H420" s="9">
        <v>2</v>
      </c>
      <c r="I420" s="9">
        <v>1</v>
      </c>
      <c r="J420" s="18">
        <f t="shared" si="156"/>
        <v>21</v>
      </c>
      <c r="K420" s="14"/>
      <c r="L420" s="14"/>
      <c r="M420" s="14"/>
      <c r="N420" s="14"/>
      <c r="O420" s="14"/>
    </row>
    <row r="421" spans="2:15" ht="15" customHeight="1" x14ac:dyDescent="0.15">
      <c r="B421" s="292"/>
      <c r="C421" s="77" t="s">
        <v>176</v>
      </c>
      <c r="F421" s="231"/>
      <c r="G421" s="9">
        <v>43</v>
      </c>
      <c r="H421" s="9">
        <v>27</v>
      </c>
      <c r="I421" s="9">
        <v>5</v>
      </c>
      <c r="J421" s="18">
        <f t="shared" si="156"/>
        <v>75</v>
      </c>
      <c r="K421" s="14"/>
      <c r="L421" s="14"/>
      <c r="M421" s="14"/>
      <c r="N421" s="14"/>
      <c r="O421" s="14"/>
    </row>
    <row r="422" spans="2:15" ht="15" customHeight="1" x14ac:dyDescent="0.15">
      <c r="B422" s="292"/>
      <c r="C422" s="77" t="s">
        <v>589</v>
      </c>
      <c r="F422" s="231"/>
      <c r="G422" s="9">
        <v>8</v>
      </c>
      <c r="H422" s="9">
        <v>7</v>
      </c>
      <c r="I422" s="9">
        <v>1</v>
      </c>
      <c r="J422" s="18">
        <f t="shared" si="156"/>
        <v>16</v>
      </c>
      <c r="K422" s="14"/>
      <c r="L422" s="14"/>
      <c r="M422" s="14"/>
      <c r="N422" s="14"/>
      <c r="O422" s="14"/>
    </row>
    <row r="423" spans="2:15" ht="15" customHeight="1" x14ac:dyDescent="0.15">
      <c r="B423" s="294"/>
      <c r="C423" s="65" t="s">
        <v>178</v>
      </c>
      <c r="D423" s="36"/>
      <c r="E423" s="36"/>
      <c r="F423" s="127"/>
      <c r="G423" s="10">
        <v>13</v>
      </c>
      <c r="H423" s="10">
        <v>45</v>
      </c>
      <c r="I423" s="10">
        <v>7</v>
      </c>
      <c r="J423" s="19">
        <f t="shared" si="156"/>
        <v>65</v>
      </c>
      <c r="K423" s="14"/>
      <c r="L423" s="14"/>
      <c r="M423" s="14"/>
      <c r="N423" s="14"/>
      <c r="O423" s="14"/>
    </row>
    <row r="424" spans="2:15" ht="15" customHeight="1" x14ac:dyDescent="0.15">
      <c r="B424" s="291" t="s">
        <v>3</v>
      </c>
      <c r="C424" s="64" t="s">
        <v>165</v>
      </c>
      <c r="F424" s="20">
        <f>SUM(G$268:H$268)</f>
        <v>390</v>
      </c>
      <c r="G424" s="11">
        <f t="shared" ref="G424:I435" si="157">IF($F424=0,0,G412/$F424*100)</f>
        <v>87.435897435897431</v>
      </c>
      <c r="H424" s="11">
        <f t="shared" si="157"/>
        <v>2.0512820512820511</v>
      </c>
      <c r="I424" s="11">
        <f t="shared" si="157"/>
        <v>10.512820512820513</v>
      </c>
      <c r="J424" s="3">
        <f t="shared" si="156"/>
        <v>99.999999999999986</v>
      </c>
      <c r="K424" s="14"/>
      <c r="L424" s="14"/>
      <c r="M424" s="14"/>
      <c r="N424" s="14"/>
      <c r="O424" s="14"/>
    </row>
    <row r="425" spans="2:15" ht="15" customHeight="1" x14ac:dyDescent="0.15">
      <c r="B425" s="292"/>
      <c r="C425" s="77" t="s">
        <v>56</v>
      </c>
      <c r="F425" s="20">
        <f>SUM(G$269:H$269)</f>
        <v>593</v>
      </c>
      <c r="G425" s="12">
        <f t="shared" si="157"/>
        <v>88.195615514333895</v>
      </c>
      <c r="H425" s="12">
        <f t="shared" si="157"/>
        <v>2.1922428330522767</v>
      </c>
      <c r="I425" s="12">
        <f t="shared" si="157"/>
        <v>9.6121416526138272</v>
      </c>
      <c r="J425" s="4">
        <f t="shared" si="156"/>
        <v>100</v>
      </c>
      <c r="K425" s="14"/>
      <c r="L425" s="14"/>
      <c r="M425" s="14"/>
      <c r="N425" s="14"/>
      <c r="O425" s="14"/>
    </row>
    <row r="426" spans="2:15" ht="15" customHeight="1" x14ac:dyDescent="0.15">
      <c r="B426" s="292"/>
      <c r="C426" s="77" t="s">
        <v>173</v>
      </c>
      <c r="F426" s="20">
        <f>SUM(G$270:H$270)</f>
        <v>179</v>
      </c>
      <c r="G426" s="12">
        <f t="shared" si="157"/>
        <v>84.357541899441344</v>
      </c>
      <c r="H426" s="12">
        <f t="shared" si="157"/>
        <v>7.8212290502793298</v>
      </c>
      <c r="I426" s="12">
        <f t="shared" si="157"/>
        <v>7.8212290502793298</v>
      </c>
      <c r="J426" s="4">
        <f t="shared" si="156"/>
        <v>100</v>
      </c>
      <c r="K426" s="14"/>
      <c r="L426" s="14"/>
      <c r="M426" s="14"/>
      <c r="N426" s="14"/>
      <c r="O426" s="14"/>
    </row>
    <row r="427" spans="2:15" ht="15" customHeight="1" x14ac:dyDescent="0.15">
      <c r="B427" s="292"/>
      <c r="C427" s="77" t="s">
        <v>57</v>
      </c>
      <c r="F427" s="20">
        <f>SUM(G$271:H$271)</f>
        <v>513</v>
      </c>
      <c r="G427" s="12">
        <f t="shared" si="157"/>
        <v>86.159844054580887</v>
      </c>
      <c r="H427" s="12">
        <f t="shared" si="157"/>
        <v>2.3391812865497075</v>
      </c>
      <c r="I427" s="12">
        <f t="shared" si="157"/>
        <v>11.500974658869396</v>
      </c>
      <c r="J427" s="4">
        <f t="shared" si="156"/>
        <v>99.999999999999986</v>
      </c>
      <c r="K427" s="14"/>
      <c r="L427" s="14"/>
      <c r="M427" s="14"/>
      <c r="N427" s="14"/>
      <c r="O427" s="14"/>
    </row>
    <row r="428" spans="2:15" ht="15" customHeight="1" x14ac:dyDescent="0.15">
      <c r="B428" s="292"/>
      <c r="C428" s="77" t="s">
        <v>313</v>
      </c>
      <c r="F428" s="20">
        <f>SUM(G$272:H$272)</f>
        <v>82</v>
      </c>
      <c r="G428" s="12">
        <f t="shared" si="157"/>
        <v>89.024390243902445</v>
      </c>
      <c r="H428" s="12">
        <f t="shared" si="157"/>
        <v>0</v>
      </c>
      <c r="I428" s="12">
        <f t="shared" si="157"/>
        <v>10.975609756097562</v>
      </c>
      <c r="J428" s="4">
        <f t="shared" si="156"/>
        <v>100</v>
      </c>
      <c r="K428" s="14"/>
      <c r="L428" s="14"/>
      <c r="M428" s="14"/>
      <c r="N428" s="14"/>
      <c r="O428" s="14"/>
    </row>
    <row r="429" spans="2:15" ht="15" customHeight="1" x14ac:dyDescent="0.15">
      <c r="B429" s="293"/>
      <c r="C429" s="77" t="s">
        <v>314</v>
      </c>
      <c r="F429" s="20">
        <f>SUM(G$273:H$273)</f>
        <v>122</v>
      </c>
      <c r="G429" s="12">
        <f t="shared" si="157"/>
        <v>87.704918032786878</v>
      </c>
      <c r="H429" s="12">
        <f t="shared" si="157"/>
        <v>2.459016393442623</v>
      </c>
      <c r="I429" s="12">
        <f t="shared" si="157"/>
        <v>9.8360655737704921</v>
      </c>
      <c r="J429" s="4">
        <f t="shared" si="156"/>
        <v>100</v>
      </c>
      <c r="K429" s="14"/>
      <c r="L429" s="14"/>
      <c r="M429" s="14"/>
      <c r="N429" s="14"/>
      <c r="O429" s="14"/>
    </row>
    <row r="430" spans="2:15" ht="15" customHeight="1" x14ac:dyDescent="0.15">
      <c r="B430" s="292"/>
      <c r="C430" s="77" t="s">
        <v>315</v>
      </c>
      <c r="F430" s="20">
        <f>SUM(G$274:H$274)</f>
        <v>88</v>
      </c>
      <c r="G430" s="12">
        <f t="shared" si="157"/>
        <v>87.5</v>
      </c>
      <c r="H430" s="12">
        <f t="shared" si="157"/>
        <v>2.2727272727272729</v>
      </c>
      <c r="I430" s="12">
        <f t="shared" si="157"/>
        <v>10.227272727272728</v>
      </c>
      <c r="J430" s="4">
        <f t="shared" si="156"/>
        <v>100</v>
      </c>
      <c r="K430" s="14"/>
      <c r="L430" s="14"/>
      <c r="M430" s="14"/>
      <c r="N430" s="14"/>
      <c r="O430" s="14"/>
    </row>
    <row r="431" spans="2:15" ht="15" customHeight="1" x14ac:dyDescent="0.15">
      <c r="B431" s="292"/>
      <c r="C431" s="77" t="s">
        <v>174</v>
      </c>
      <c r="F431" s="20">
        <f>SUM(G$275:H$275)</f>
        <v>61</v>
      </c>
      <c r="G431" s="12">
        <f t="shared" si="157"/>
        <v>81.967213114754102</v>
      </c>
      <c r="H431" s="12">
        <f t="shared" si="157"/>
        <v>8.1967213114754092</v>
      </c>
      <c r="I431" s="12">
        <f t="shared" si="157"/>
        <v>9.8360655737704921</v>
      </c>
      <c r="J431" s="4">
        <f t="shared" si="156"/>
        <v>100.00000000000001</v>
      </c>
      <c r="K431" s="14"/>
      <c r="L431" s="14"/>
      <c r="M431" s="14"/>
      <c r="N431" s="14"/>
      <c r="O431" s="14"/>
    </row>
    <row r="432" spans="2:15" ht="15" customHeight="1" x14ac:dyDescent="0.15">
      <c r="B432" s="206"/>
      <c r="C432" s="77" t="s">
        <v>175</v>
      </c>
      <c r="F432" s="20">
        <f>SUM(G$276:H$276)</f>
        <v>21</v>
      </c>
      <c r="G432" s="12">
        <f t="shared" si="157"/>
        <v>85.714285714285708</v>
      </c>
      <c r="H432" s="12">
        <f t="shared" si="157"/>
        <v>9.5238095238095237</v>
      </c>
      <c r="I432" s="12">
        <f t="shared" si="157"/>
        <v>4.7619047619047619</v>
      </c>
      <c r="J432" s="4">
        <f t="shared" si="156"/>
        <v>99.999999999999986</v>
      </c>
      <c r="K432" s="14"/>
      <c r="L432" s="14"/>
      <c r="M432" s="14"/>
      <c r="N432" s="14"/>
      <c r="O432" s="14"/>
    </row>
    <row r="433" spans="1:15" ht="15" customHeight="1" x14ac:dyDescent="0.15">
      <c r="B433" s="206"/>
      <c r="C433" s="77" t="s">
        <v>176</v>
      </c>
      <c r="F433" s="20">
        <f>SUM(G$277:H$277)</f>
        <v>75</v>
      </c>
      <c r="G433" s="12">
        <f t="shared" si="157"/>
        <v>57.333333333333336</v>
      </c>
      <c r="H433" s="12">
        <f t="shared" si="157"/>
        <v>36</v>
      </c>
      <c r="I433" s="12">
        <f t="shared" si="157"/>
        <v>6.666666666666667</v>
      </c>
      <c r="J433" s="4">
        <f t="shared" si="156"/>
        <v>100.00000000000001</v>
      </c>
      <c r="K433" s="14"/>
      <c r="L433" s="14"/>
      <c r="M433" s="14"/>
      <c r="N433" s="14"/>
      <c r="O433" s="14"/>
    </row>
    <row r="434" spans="1:15" ht="15" customHeight="1" x14ac:dyDescent="0.15">
      <c r="B434" s="206"/>
      <c r="C434" s="77" t="s">
        <v>589</v>
      </c>
      <c r="F434" s="20">
        <f>SUM(G$278:H$278)</f>
        <v>16</v>
      </c>
      <c r="G434" s="12">
        <f t="shared" si="157"/>
        <v>50</v>
      </c>
      <c r="H434" s="12">
        <f t="shared" si="157"/>
        <v>43.75</v>
      </c>
      <c r="I434" s="12">
        <f t="shared" si="157"/>
        <v>6.25</v>
      </c>
      <c r="J434" s="4">
        <f t="shared" si="156"/>
        <v>100</v>
      </c>
      <c r="K434" s="14"/>
      <c r="L434" s="14"/>
      <c r="M434" s="14"/>
      <c r="N434" s="14"/>
      <c r="O434" s="14"/>
    </row>
    <row r="435" spans="1:15" ht="15" customHeight="1" x14ac:dyDescent="0.15">
      <c r="B435" s="208"/>
      <c r="C435" s="65" t="s">
        <v>178</v>
      </c>
      <c r="D435" s="36"/>
      <c r="E435" s="36"/>
      <c r="F435" s="21">
        <f>SUM(G$279:H$279)</f>
        <v>65</v>
      </c>
      <c r="G435" s="13">
        <f t="shared" si="157"/>
        <v>20</v>
      </c>
      <c r="H435" s="13">
        <f t="shared" si="157"/>
        <v>69.230769230769226</v>
      </c>
      <c r="I435" s="13">
        <f t="shared" si="157"/>
        <v>10.76923076923077</v>
      </c>
      <c r="J435" s="5">
        <f t="shared" si="156"/>
        <v>100</v>
      </c>
      <c r="K435" s="14"/>
      <c r="L435" s="14"/>
      <c r="M435" s="14"/>
      <c r="N435" s="14"/>
      <c r="O435" s="14"/>
    </row>
    <row r="436" spans="1:15" ht="15" customHeight="1" x14ac:dyDescent="0.15">
      <c r="B436" s="62"/>
      <c r="C436" s="55"/>
      <c r="D436" s="53"/>
      <c r="E436" s="53"/>
      <c r="F436" s="14"/>
      <c r="G436" s="14"/>
      <c r="H436" s="14"/>
      <c r="I436" s="14"/>
      <c r="J436" s="14"/>
      <c r="K436" s="14"/>
      <c r="L436" s="14"/>
      <c r="M436" s="14"/>
      <c r="N436" s="14"/>
      <c r="O436" s="14"/>
    </row>
    <row r="437" spans="1:15" ht="15" customHeight="1" x14ac:dyDescent="0.15">
      <c r="A437" s="73" t="s">
        <v>390</v>
      </c>
      <c r="B437" s="62"/>
      <c r="C437" s="55"/>
      <c r="D437" s="53"/>
      <c r="E437" s="53"/>
      <c r="F437" s="14"/>
      <c r="G437" s="14"/>
      <c r="H437" s="14"/>
      <c r="I437" s="14"/>
      <c r="J437" s="14"/>
      <c r="K437" s="14"/>
      <c r="L437" s="14"/>
      <c r="M437" s="14"/>
      <c r="N437" s="14"/>
      <c r="O437" s="14"/>
    </row>
    <row r="438" spans="1:15" ht="15" customHeight="1" x14ac:dyDescent="0.15">
      <c r="A438" s="1" t="s">
        <v>392</v>
      </c>
      <c r="B438" s="62"/>
      <c r="C438" s="45"/>
      <c r="D438" s="91"/>
      <c r="E438" s="91"/>
      <c r="F438" s="91"/>
      <c r="G438" s="92"/>
      <c r="H438" s="91"/>
    </row>
    <row r="439" spans="1:15" ht="15" customHeight="1" x14ac:dyDescent="0.15">
      <c r="B439" s="57" t="s">
        <v>512</v>
      </c>
      <c r="C439" s="28"/>
      <c r="D439" s="28"/>
      <c r="E439" s="28"/>
      <c r="F439" s="230"/>
      <c r="G439" s="121" t="s">
        <v>323</v>
      </c>
      <c r="H439" s="120" t="s">
        <v>324</v>
      </c>
      <c r="I439" s="82" t="s">
        <v>320</v>
      </c>
      <c r="J439" s="81" t="s">
        <v>321</v>
      </c>
    </row>
    <row r="440" spans="1:15" ht="15" customHeight="1" x14ac:dyDescent="0.15">
      <c r="B440" s="205" t="s">
        <v>2</v>
      </c>
      <c r="C440" s="77" t="s">
        <v>174</v>
      </c>
      <c r="F440" s="231"/>
      <c r="G440" s="9">
        <v>39</v>
      </c>
      <c r="H440" s="9">
        <v>2</v>
      </c>
      <c r="I440" s="9">
        <v>12</v>
      </c>
      <c r="J440" s="18">
        <f t="shared" ref="J440:J449" si="158">SUM(G440:I440)</f>
        <v>53</v>
      </c>
    </row>
    <row r="441" spans="1:15" ht="15" customHeight="1" x14ac:dyDescent="0.15">
      <c r="B441" s="206"/>
      <c r="C441" s="77" t="s">
        <v>175</v>
      </c>
      <c r="F441" s="231"/>
      <c r="G441" s="9">
        <v>28</v>
      </c>
      <c r="H441" s="9">
        <v>1</v>
      </c>
      <c r="I441" s="9">
        <v>7</v>
      </c>
      <c r="J441" s="18">
        <f t="shared" si="158"/>
        <v>36</v>
      </c>
      <c r="K441" s="14"/>
      <c r="L441" s="14"/>
      <c r="M441" s="14"/>
      <c r="N441" s="14"/>
      <c r="O441" s="14"/>
    </row>
    <row r="442" spans="1:15" ht="15" customHeight="1" x14ac:dyDescent="0.15">
      <c r="B442" s="206"/>
      <c r="C442" s="77" t="s">
        <v>176</v>
      </c>
      <c r="F442" s="231"/>
      <c r="G442" s="9">
        <v>58</v>
      </c>
      <c r="H442" s="9">
        <v>8</v>
      </c>
      <c r="I442" s="9">
        <v>17</v>
      </c>
      <c r="J442" s="18">
        <f t="shared" si="158"/>
        <v>83</v>
      </c>
      <c r="K442" s="14"/>
      <c r="L442" s="14"/>
      <c r="M442" s="14"/>
      <c r="N442" s="14"/>
      <c r="O442" s="14"/>
    </row>
    <row r="443" spans="1:15" ht="15" customHeight="1" x14ac:dyDescent="0.15">
      <c r="B443" s="206"/>
      <c r="C443" s="77" t="s">
        <v>177</v>
      </c>
      <c r="F443" s="231"/>
      <c r="G443" s="9">
        <v>15</v>
      </c>
      <c r="H443" s="9">
        <v>1</v>
      </c>
      <c r="I443" s="9">
        <v>9</v>
      </c>
      <c r="J443" s="18">
        <f t="shared" si="158"/>
        <v>25</v>
      </c>
      <c r="K443" s="14"/>
      <c r="L443" s="14"/>
      <c r="M443" s="14"/>
      <c r="N443" s="14"/>
      <c r="O443" s="14"/>
    </row>
    <row r="444" spans="1:15" ht="15" customHeight="1" x14ac:dyDescent="0.15">
      <c r="B444" s="208"/>
      <c r="C444" s="65" t="s">
        <v>178</v>
      </c>
      <c r="D444" s="36"/>
      <c r="E444" s="36"/>
      <c r="F444" s="127"/>
      <c r="G444" s="10">
        <v>45</v>
      </c>
      <c r="H444" s="10">
        <v>2</v>
      </c>
      <c r="I444" s="10">
        <v>18</v>
      </c>
      <c r="J444" s="19">
        <f t="shared" si="158"/>
        <v>65</v>
      </c>
      <c r="K444" s="14"/>
      <c r="L444" s="14"/>
      <c r="M444" s="14"/>
      <c r="N444" s="14"/>
      <c r="O444" s="14"/>
    </row>
    <row r="445" spans="1:15" ht="15" customHeight="1" x14ac:dyDescent="0.15">
      <c r="B445" s="280" t="s">
        <v>3</v>
      </c>
      <c r="C445" s="77" t="s">
        <v>174</v>
      </c>
      <c r="F445" s="20">
        <f>SUM(G$170:H$170)</f>
        <v>53</v>
      </c>
      <c r="G445" s="12">
        <f t="shared" ref="G445:I449" si="159">IF($F445=0,0,G440/$F445*100)</f>
        <v>73.584905660377359</v>
      </c>
      <c r="H445" s="12">
        <f t="shared" si="159"/>
        <v>3.7735849056603774</v>
      </c>
      <c r="I445" s="12">
        <f t="shared" si="159"/>
        <v>22.641509433962266</v>
      </c>
      <c r="J445" s="4">
        <f t="shared" si="158"/>
        <v>100</v>
      </c>
      <c r="K445" s="14"/>
      <c r="L445" s="14"/>
      <c r="M445" s="14"/>
      <c r="N445" s="14"/>
      <c r="O445" s="14"/>
    </row>
    <row r="446" spans="1:15" ht="15" customHeight="1" x14ac:dyDescent="0.15">
      <c r="B446" s="206"/>
      <c r="C446" s="77" t="s">
        <v>175</v>
      </c>
      <c r="F446" s="20">
        <f>SUM(G$171:H$171)</f>
        <v>36</v>
      </c>
      <c r="G446" s="12">
        <f t="shared" si="159"/>
        <v>77.777777777777786</v>
      </c>
      <c r="H446" s="12">
        <f t="shared" si="159"/>
        <v>2.7777777777777777</v>
      </c>
      <c r="I446" s="12">
        <f t="shared" si="159"/>
        <v>19.444444444444446</v>
      </c>
      <c r="J446" s="4">
        <f t="shared" si="158"/>
        <v>100</v>
      </c>
      <c r="K446" s="14"/>
      <c r="L446" s="14"/>
      <c r="M446" s="14"/>
      <c r="N446" s="14"/>
      <c r="O446" s="14"/>
    </row>
    <row r="447" spans="1:15" ht="15" customHeight="1" x14ac:dyDescent="0.15">
      <c r="B447" s="206"/>
      <c r="C447" s="77" t="s">
        <v>176</v>
      </c>
      <c r="F447" s="20">
        <f>SUM(G$172:H$172)</f>
        <v>83</v>
      </c>
      <c r="G447" s="12">
        <f t="shared" si="159"/>
        <v>69.879518072289159</v>
      </c>
      <c r="H447" s="12">
        <f t="shared" si="159"/>
        <v>9.6385542168674707</v>
      </c>
      <c r="I447" s="12">
        <f t="shared" si="159"/>
        <v>20.481927710843372</v>
      </c>
      <c r="J447" s="4">
        <f t="shared" si="158"/>
        <v>100</v>
      </c>
      <c r="K447" s="14"/>
      <c r="L447" s="14"/>
      <c r="M447" s="14"/>
      <c r="N447" s="14"/>
      <c r="O447" s="14"/>
    </row>
    <row r="448" spans="1:15" ht="15" customHeight="1" x14ac:dyDescent="0.15">
      <c r="B448" s="206"/>
      <c r="C448" s="77" t="s">
        <v>177</v>
      </c>
      <c r="F448" s="20">
        <f>SUM(G$173:H$173)</f>
        <v>25</v>
      </c>
      <c r="G448" s="12">
        <f t="shared" si="159"/>
        <v>60</v>
      </c>
      <c r="H448" s="12">
        <f t="shared" si="159"/>
        <v>4</v>
      </c>
      <c r="I448" s="12">
        <f t="shared" si="159"/>
        <v>36</v>
      </c>
      <c r="J448" s="4">
        <f t="shared" si="158"/>
        <v>100</v>
      </c>
      <c r="K448" s="14"/>
      <c r="L448" s="14"/>
      <c r="M448" s="14"/>
      <c r="N448" s="14"/>
      <c r="O448" s="14"/>
    </row>
    <row r="449" spans="2:15" ht="15" customHeight="1" x14ac:dyDescent="0.15">
      <c r="B449" s="208"/>
      <c r="C449" s="65" t="s">
        <v>178</v>
      </c>
      <c r="D449" s="36"/>
      <c r="E449" s="36"/>
      <c r="F449" s="21">
        <f>SUM(G$174:H$174)</f>
        <v>65</v>
      </c>
      <c r="G449" s="13">
        <f t="shared" si="159"/>
        <v>69.230769230769226</v>
      </c>
      <c r="H449" s="13">
        <f t="shared" si="159"/>
        <v>3.0769230769230771</v>
      </c>
      <c r="I449" s="13">
        <f t="shared" si="159"/>
        <v>27.692307692307693</v>
      </c>
      <c r="J449" s="5">
        <f t="shared" si="158"/>
        <v>100</v>
      </c>
      <c r="K449" s="14"/>
      <c r="L449" s="14"/>
      <c r="M449" s="14"/>
      <c r="N449" s="14"/>
      <c r="O449" s="14"/>
    </row>
    <row r="450" spans="2:15" ht="15" customHeight="1" x14ac:dyDescent="0.15">
      <c r="J450" s="14"/>
      <c r="K450" s="14"/>
      <c r="L450" s="14"/>
      <c r="M450" s="14"/>
      <c r="N450" s="14"/>
      <c r="O450" s="14"/>
    </row>
    <row r="451" spans="2:15" ht="15" customHeight="1" x14ac:dyDescent="0.15">
      <c r="B451" s="38" t="s">
        <v>210</v>
      </c>
      <c r="C451" s="28"/>
      <c r="D451" s="28"/>
      <c r="E451" s="28"/>
      <c r="F451" s="230"/>
      <c r="G451" s="121" t="s">
        <v>323</v>
      </c>
      <c r="H451" s="120" t="s">
        <v>324</v>
      </c>
      <c r="I451" s="82" t="s">
        <v>320</v>
      </c>
      <c r="J451" s="81" t="s">
        <v>321</v>
      </c>
    </row>
    <row r="452" spans="2:15" ht="15" customHeight="1" x14ac:dyDescent="0.15">
      <c r="B452" s="205" t="s">
        <v>2</v>
      </c>
      <c r="C452" s="77" t="s">
        <v>174</v>
      </c>
      <c r="F452" s="231"/>
      <c r="G452" s="9">
        <v>14</v>
      </c>
      <c r="H452" s="9">
        <v>0</v>
      </c>
      <c r="I452" s="9">
        <v>1</v>
      </c>
      <c r="J452" s="18">
        <f t="shared" ref="J452:J461" si="160">SUM(G452:I452)</f>
        <v>15</v>
      </c>
    </row>
    <row r="453" spans="2:15" ht="15" customHeight="1" x14ac:dyDescent="0.15">
      <c r="B453" s="206"/>
      <c r="C453" s="77" t="s">
        <v>175</v>
      </c>
      <c r="F453" s="231"/>
      <c r="G453" s="9">
        <v>8</v>
      </c>
      <c r="H453" s="9">
        <v>1</v>
      </c>
      <c r="I453" s="9">
        <v>1</v>
      </c>
      <c r="J453" s="18">
        <f t="shared" si="160"/>
        <v>10</v>
      </c>
      <c r="K453" s="14"/>
      <c r="L453" s="14"/>
      <c r="M453" s="14"/>
      <c r="N453" s="14"/>
      <c r="O453" s="14"/>
    </row>
    <row r="454" spans="2:15" ht="15" customHeight="1" x14ac:dyDescent="0.15">
      <c r="B454" s="206"/>
      <c r="C454" s="77" t="s">
        <v>176</v>
      </c>
      <c r="F454" s="231"/>
      <c r="G454" s="9">
        <v>28</v>
      </c>
      <c r="H454" s="9">
        <v>7</v>
      </c>
      <c r="I454" s="9">
        <v>6</v>
      </c>
      <c r="J454" s="18">
        <f t="shared" si="160"/>
        <v>41</v>
      </c>
      <c r="K454" s="14"/>
      <c r="L454" s="14"/>
      <c r="M454" s="14"/>
      <c r="N454" s="14"/>
      <c r="O454" s="14"/>
    </row>
    <row r="455" spans="2:15" ht="15" customHeight="1" x14ac:dyDescent="0.15">
      <c r="B455" s="206"/>
      <c r="C455" s="77" t="s">
        <v>177</v>
      </c>
      <c r="F455" s="231"/>
      <c r="G455" s="9">
        <v>5</v>
      </c>
      <c r="H455" s="9">
        <v>1</v>
      </c>
      <c r="I455" s="9">
        <v>2</v>
      </c>
      <c r="J455" s="18">
        <f t="shared" si="160"/>
        <v>8</v>
      </c>
      <c r="K455" s="14"/>
      <c r="L455" s="14"/>
      <c r="M455" s="14"/>
      <c r="N455" s="14"/>
      <c r="O455" s="14"/>
    </row>
    <row r="456" spans="2:15" ht="15" customHeight="1" x14ac:dyDescent="0.15">
      <c r="B456" s="208"/>
      <c r="C456" s="65" t="s">
        <v>178</v>
      </c>
      <c r="D456" s="36"/>
      <c r="E456" s="36"/>
      <c r="F456" s="127"/>
      <c r="G456" s="10">
        <v>11</v>
      </c>
      <c r="H456" s="10">
        <v>1</v>
      </c>
      <c r="I456" s="10">
        <v>1</v>
      </c>
      <c r="J456" s="19">
        <f t="shared" si="160"/>
        <v>13</v>
      </c>
      <c r="K456" s="14"/>
      <c r="L456" s="14"/>
      <c r="M456" s="14"/>
      <c r="N456" s="14"/>
      <c r="O456" s="14"/>
    </row>
    <row r="457" spans="2:15" ht="15" customHeight="1" x14ac:dyDescent="0.15">
      <c r="B457" s="280" t="s">
        <v>3</v>
      </c>
      <c r="C457" s="77" t="s">
        <v>174</v>
      </c>
      <c r="F457" s="20">
        <f>SUM(G$196:H$196)</f>
        <v>15</v>
      </c>
      <c r="G457" s="12">
        <f t="shared" ref="G457:I461" si="161">IF($F457=0,0,G452/$F457*100)</f>
        <v>93.333333333333329</v>
      </c>
      <c r="H457" s="12">
        <f t="shared" si="161"/>
        <v>0</v>
      </c>
      <c r="I457" s="12">
        <f t="shared" si="161"/>
        <v>6.666666666666667</v>
      </c>
      <c r="J457" s="4">
        <f t="shared" si="160"/>
        <v>100</v>
      </c>
      <c r="K457" s="14"/>
      <c r="L457" s="14"/>
      <c r="M457" s="14"/>
      <c r="N457" s="14"/>
      <c r="O457" s="14"/>
    </row>
    <row r="458" spans="2:15" ht="15" customHeight="1" x14ac:dyDescent="0.15">
      <c r="B458" s="206"/>
      <c r="C458" s="77" t="s">
        <v>175</v>
      </c>
      <c r="F458" s="20">
        <f>SUM(G$197:H$197)</f>
        <v>10</v>
      </c>
      <c r="G458" s="12">
        <f t="shared" si="161"/>
        <v>80</v>
      </c>
      <c r="H458" s="12">
        <f t="shared" si="161"/>
        <v>10</v>
      </c>
      <c r="I458" s="12">
        <f t="shared" si="161"/>
        <v>10</v>
      </c>
      <c r="J458" s="4">
        <f t="shared" si="160"/>
        <v>100</v>
      </c>
      <c r="K458" s="14"/>
      <c r="L458" s="14"/>
      <c r="M458" s="14"/>
      <c r="N458" s="14"/>
      <c r="O458" s="14"/>
    </row>
    <row r="459" spans="2:15" ht="15" customHeight="1" x14ac:dyDescent="0.15">
      <c r="B459" s="206"/>
      <c r="C459" s="77" t="s">
        <v>176</v>
      </c>
      <c r="F459" s="20">
        <f>SUM(G$198:H$198)</f>
        <v>41</v>
      </c>
      <c r="G459" s="12">
        <f t="shared" si="161"/>
        <v>68.292682926829272</v>
      </c>
      <c r="H459" s="12">
        <f t="shared" si="161"/>
        <v>17.073170731707318</v>
      </c>
      <c r="I459" s="12">
        <f t="shared" si="161"/>
        <v>14.634146341463413</v>
      </c>
      <c r="J459" s="4">
        <f t="shared" si="160"/>
        <v>100</v>
      </c>
      <c r="K459" s="14"/>
      <c r="L459" s="14"/>
      <c r="M459" s="14"/>
      <c r="N459" s="14"/>
      <c r="O459" s="14"/>
    </row>
    <row r="460" spans="2:15" ht="15" customHeight="1" x14ac:dyDescent="0.15">
      <c r="B460" s="206"/>
      <c r="C460" s="77" t="s">
        <v>177</v>
      </c>
      <c r="F460" s="20">
        <f>SUM(G$199:H$199)</f>
        <v>8</v>
      </c>
      <c r="G460" s="12">
        <f t="shared" si="161"/>
        <v>62.5</v>
      </c>
      <c r="H460" s="12">
        <f t="shared" si="161"/>
        <v>12.5</v>
      </c>
      <c r="I460" s="12">
        <f t="shared" si="161"/>
        <v>25</v>
      </c>
      <c r="J460" s="4">
        <f t="shared" si="160"/>
        <v>100</v>
      </c>
      <c r="K460" s="14"/>
      <c r="L460" s="14"/>
      <c r="M460" s="14"/>
      <c r="N460" s="14"/>
      <c r="O460" s="14"/>
    </row>
    <row r="461" spans="2:15" ht="15" customHeight="1" x14ac:dyDescent="0.15">
      <c r="B461" s="208"/>
      <c r="C461" s="65" t="s">
        <v>178</v>
      </c>
      <c r="D461" s="36"/>
      <c r="E461" s="36"/>
      <c r="F461" s="21">
        <f>SUM(G$200:H$200)</f>
        <v>13</v>
      </c>
      <c r="G461" s="13">
        <f t="shared" si="161"/>
        <v>84.615384615384613</v>
      </c>
      <c r="H461" s="13">
        <f t="shared" si="161"/>
        <v>7.6923076923076925</v>
      </c>
      <c r="I461" s="13">
        <f t="shared" si="161"/>
        <v>7.6923076923076925</v>
      </c>
      <c r="J461" s="5">
        <f t="shared" si="160"/>
        <v>100</v>
      </c>
      <c r="K461" s="14"/>
      <c r="L461" s="14"/>
      <c r="M461" s="14"/>
      <c r="N461" s="14"/>
      <c r="O461" s="14"/>
    </row>
    <row r="462" spans="2:15" ht="15" customHeight="1" x14ac:dyDescent="0.15">
      <c r="B462" s="62"/>
      <c r="C462" s="55"/>
      <c r="D462" s="53"/>
      <c r="E462" s="53"/>
      <c r="F462" s="14"/>
      <c r="G462" s="14"/>
      <c r="H462" s="14"/>
      <c r="I462" s="14"/>
      <c r="J462" s="14"/>
      <c r="K462" s="14"/>
      <c r="L462" s="14"/>
      <c r="M462" s="14"/>
      <c r="N462" s="14"/>
      <c r="O462" s="14"/>
    </row>
    <row r="463" spans="2:15" ht="15" customHeight="1" x14ac:dyDescent="0.15">
      <c r="B463" s="57" t="s">
        <v>211</v>
      </c>
      <c r="C463" s="58"/>
      <c r="D463" s="28"/>
      <c r="E463" s="28"/>
      <c r="F463" s="230"/>
      <c r="G463" s="121" t="s">
        <v>323</v>
      </c>
      <c r="H463" s="120" t="s">
        <v>324</v>
      </c>
      <c r="I463" s="82" t="s">
        <v>320</v>
      </c>
      <c r="J463" s="81" t="s">
        <v>321</v>
      </c>
    </row>
    <row r="464" spans="2:15" ht="15" customHeight="1" x14ac:dyDescent="0.15">
      <c r="B464" s="205" t="s">
        <v>322</v>
      </c>
      <c r="C464" s="64" t="s">
        <v>165</v>
      </c>
      <c r="F464" s="231"/>
      <c r="G464" s="8">
        <v>252</v>
      </c>
      <c r="H464" s="8">
        <v>43</v>
      </c>
      <c r="I464" s="8">
        <v>66</v>
      </c>
      <c r="J464" s="17">
        <f t="shared" ref="J464:J487" si="162">SUM(G464:I464)</f>
        <v>361</v>
      </c>
    </row>
    <row r="465" spans="2:15" ht="15" customHeight="1" x14ac:dyDescent="0.15">
      <c r="B465" s="206"/>
      <c r="C465" s="77" t="s">
        <v>56</v>
      </c>
      <c r="F465" s="231"/>
      <c r="G465" s="9">
        <v>254</v>
      </c>
      <c r="H465" s="9">
        <v>274</v>
      </c>
      <c r="I465" s="9">
        <v>118</v>
      </c>
      <c r="J465" s="18">
        <f t="shared" si="162"/>
        <v>646</v>
      </c>
    </row>
    <row r="466" spans="2:15" ht="15" customHeight="1" x14ac:dyDescent="0.15">
      <c r="B466" s="206"/>
      <c r="C466" s="77" t="s">
        <v>173</v>
      </c>
      <c r="F466" s="231"/>
      <c r="G466" s="9">
        <v>87</v>
      </c>
      <c r="H466" s="9">
        <v>44</v>
      </c>
      <c r="I466" s="9">
        <v>28</v>
      </c>
      <c r="J466" s="18">
        <f t="shared" si="162"/>
        <v>159</v>
      </c>
    </row>
    <row r="467" spans="2:15" ht="15" customHeight="1" x14ac:dyDescent="0.15">
      <c r="B467" s="206"/>
      <c r="C467" s="77" t="s">
        <v>57</v>
      </c>
      <c r="F467" s="231"/>
      <c r="G467" s="9">
        <v>409</v>
      </c>
      <c r="H467" s="9">
        <v>85</v>
      </c>
      <c r="I467" s="9">
        <v>127</v>
      </c>
      <c r="J467" s="18">
        <f t="shared" si="162"/>
        <v>621</v>
      </c>
    </row>
    <row r="468" spans="2:15" ht="15" customHeight="1" x14ac:dyDescent="0.15">
      <c r="B468" s="206"/>
      <c r="C468" s="77" t="s">
        <v>313</v>
      </c>
      <c r="F468" s="231"/>
      <c r="G468" s="9">
        <v>31</v>
      </c>
      <c r="H468" s="9">
        <v>10</v>
      </c>
      <c r="I468" s="9">
        <v>13</v>
      </c>
      <c r="J468" s="18">
        <f t="shared" si="162"/>
        <v>54</v>
      </c>
    </row>
    <row r="469" spans="2:15" ht="15" customHeight="1" x14ac:dyDescent="0.15">
      <c r="B469" s="207"/>
      <c r="C469" s="77" t="s">
        <v>314</v>
      </c>
      <c r="F469" s="231"/>
      <c r="G469" s="9">
        <v>55</v>
      </c>
      <c r="H469" s="9">
        <v>11</v>
      </c>
      <c r="I469" s="9">
        <v>17</v>
      </c>
      <c r="J469" s="18">
        <f t="shared" si="162"/>
        <v>83</v>
      </c>
    </row>
    <row r="470" spans="2:15" ht="15" customHeight="1" x14ac:dyDescent="0.15">
      <c r="B470" s="206"/>
      <c r="C470" s="77" t="s">
        <v>315</v>
      </c>
      <c r="F470" s="231"/>
      <c r="G470" s="9">
        <v>15</v>
      </c>
      <c r="H470" s="9">
        <v>11</v>
      </c>
      <c r="I470" s="9">
        <v>14</v>
      </c>
      <c r="J470" s="18">
        <f t="shared" si="162"/>
        <v>40</v>
      </c>
    </row>
    <row r="471" spans="2:15" ht="15" customHeight="1" x14ac:dyDescent="0.15">
      <c r="B471" s="206"/>
      <c r="C471" s="77" t="s">
        <v>174</v>
      </c>
      <c r="F471" s="231"/>
      <c r="G471" s="9">
        <v>25</v>
      </c>
      <c r="H471" s="9">
        <v>2</v>
      </c>
      <c r="I471" s="9">
        <v>11</v>
      </c>
      <c r="J471" s="18">
        <f t="shared" si="162"/>
        <v>38</v>
      </c>
    </row>
    <row r="472" spans="2:15" ht="15" customHeight="1" x14ac:dyDescent="0.15">
      <c r="B472" s="206"/>
      <c r="C472" s="77" t="s">
        <v>175</v>
      </c>
      <c r="F472" s="231"/>
      <c r="G472" s="9">
        <v>20</v>
      </c>
      <c r="H472" s="9">
        <v>0</v>
      </c>
      <c r="I472" s="9">
        <v>6</v>
      </c>
      <c r="J472" s="18">
        <f t="shared" si="162"/>
        <v>26</v>
      </c>
      <c r="K472" s="14"/>
      <c r="L472" s="14"/>
      <c r="M472" s="14"/>
      <c r="N472" s="14"/>
      <c r="O472" s="14"/>
    </row>
    <row r="473" spans="2:15" ht="15" customHeight="1" x14ac:dyDescent="0.15">
      <c r="B473" s="206"/>
      <c r="C473" s="77" t="s">
        <v>176</v>
      </c>
      <c r="F473" s="231"/>
      <c r="G473" s="9">
        <v>30</v>
      </c>
      <c r="H473" s="9">
        <v>1</v>
      </c>
      <c r="I473" s="9">
        <v>11</v>
      </c>
      <c r="J473" s="18">
        <f t="shared" si="162"/>
        <v>42</v>
      </c>
      <c r="K473" s="14"/>
      <c r="L473" s="14"/>
      <c r="M473" s="14"/>
      <c r="N473" s="14"/>
      <c r="O473" s="14"/>
    </row>
    <row r="474" spans="2:15" ht="15" customHeight="1" x14ac:dyDescent="0.15">
      <c r="B474" s="206"/>
      <c r="C474" s="77" t="s">
        <v>177</v>
      </c>
      <c r="F474" s="231"/>
      <c r="G474" s="9">
        <v>10</v>
      </c>
      <c r="H474" s="9">
        <v>0</v>
      </c>
      <c r="I474" s="9">
        <v>7</v>
      </c>
      <c r="J474" s="18">
        <f t="shared" si="162"/>
        <v>17</v>
      </c>
      <c r="K474" s="14"/>
      <c r="L474" s="14"/>
      <c r="M474" s="14"/>
      <c r="N474" s="14"/>
      <c r="O474" s="14"/>
    </row>
    <row r="475" spans="2:15" ht="15" customHeight="1" x14ac:dyDescent="0.15">
      <c r="B475" s="208"/>
      <c r="C475" s="65" t="s">
        <v>178</v>
      </c>
      <c r="D475" s="36"/>
      <c r="E475" s="36"/>
      <c r="F475" s="127"/>
      <c r="G475" s="10">
        <v>34</v>
      </c>
      <c r="H475" s="10">
        <v>1</v>
      </c>
      <c r="I475" s="10">
        <v>17</v>
      </c>
      <c r="J475" s="19">
        <f t="shared" si="162"/>
        <v>52</v>
      </c>
      <c r="K475" s="14"/>
      <c r="L475" s="14"/>
      <c r="M475" s="14"/>
      <c r="N475" s="14"/>
      <c r="O475" s="14"/>
    </row>
    <row r="476" spans="2:15" ht="15" customHeight="1" x14ac:dyDescent="0.15">
      <c r="B476" s="291" t="s">
        <v>3</v>
      </c>
      <c r="C476" s="64" t="s">
        <v>165</v>
      </c>
      <c r="F476" s="20">
        <f>SUM(G$215:H$215)</f>
        <v>361</v>
      </c>
      <c r="G476" s="11">
        <f t="shared" ref="G476:I487" si="163">IF($F476=0,0,G464/$F476*100)</f>
        <v>69.80609418282549</v>
      </c>
      <c r="H476" s="11">
        <f t="shared" si="163"/>
        <v>11.911357340720222</v>
      </c>
      <c r="I476" s="11">
        <f t="shared" si="163"/>
        <v>18.282548476454295</v>
      </c>
      <c r="J476" s="3">
        <f t="shared" si="162"/>
        <v>100.00000000000001</v>
      </c>
      <c r="K476" s="14"/>
      <c r="L476" s="14"/>
      <c r="M476" s="14"/>
      <c r="N476" s="14"/>
      <c r="O476" s="14"/>
    </row>
    <row r="477" spans="2:15" ht="15" customHeight="1" x14ac:dyDescent="0.15">
      <c r="B477" s="206"/>
      <c r="C477" s="77" t="s">
        <v>56</v>
      </c>
      <c r="F477" s="20">
        <f>SUM(G$216:H$216)</f>
        <v>646</v>
      </c>
      <c r="G477" s="12">
        <f t="shared" si="163"/>
        <v>39.318885448916404</v>
      </c>
      <c r="H477" s="12">
        <f t="shared" si="163"/>
        <v>42.414860681114554</v>
      </c>
      <c r="I477" s="12">
        <f t="shared" si="163"/>
        <v>18.266253869969042</v>
      </c>
      <c r="J477" s="4">
        <f t="shared" si="162"/>
        <v>100</v>
      </c>
      <c r="K477" s="14"/>
      <c r="L477" s="14"/>
      <c r="M477" s="14"/>
      <c r="N477" s="14"/>
      <c r="O477" s="14"/>
    </row>
    <row r="478" spans="2:15" ht="15" customHeight="1" x14ac:dyDescent="0.15">
      <c r="B478" s="206"/>
      <c r="C478" s="77" t="s">
        <v>173</v>
      </c>
      <c r="F478" s="20">
        <f>SUM(G$217:H$217)</f>
        <v>159</v>
      </c>
      <c r="G478" s="12">
        <f t="shared" si="163"/>
        <v>54.716981132075468</v>
      </c>
      <c r="H478" s="12">
        <f t="shared" si="163"/>
        <v>27.672955974842768</v>
      </c>
      <c r="I478" s="12">
        <f t="shared" si="163"/>
        <v>17.610062893081761</v>
      </c>
      <c r="J478" s="4">
        <f t="shared" si="162"/>
        <v>100</v>
      </c>
      <c r="K478" s="14"/>
      <c r="L478" s="14"/>
      <c r="M478" s="14"/>
      <c r="N478" s="14"/>
      <c r="O478" s="14"/>
    </row>
    <row r="479" spans="2:15" ht="15" customHeight="1" x14ac:dyDescent="0.15">
      <c r="B479" s="206"/>
      <c r="C479" s="77" t="s">
        <v>57</v>
      </c>
      <c r="F479" s="20">
        <f>SUM(G$218:H$218)</f>
        <v>621</v>
      </c>
      <c r="G479" s="12">
        <f t="shared" si="163"/>
        <v>65.861513687600649</v>
      </c>
      <c r="H479" s="12">
        <f t="shared" si="163"/>
        <v>13.687600644122384</v>
      </c>
      <c r="I479" s="12">
        <f t="shared" si="163"/>
        <v>20.450885668276971</v>
      </c>
      <c r="J479" s="4">
        <f t="shared" si="162"/>
        <v>100</v>
      </c>
      <c r="K479" s="14"/>
      <c r="L479" s="14"/>
      <c r="M479" s="14"/>
      <c r="N479" s="14"/>
      <c r="O479" s="14"/>
    </row>
    <row r="480" spans="2:15" ht="15" customHeight="1" x14ac:dyDescent="0.15">
      <c r="B480" s="206"/>
      <c r="C480" s="77" t="s">
        <v>313</v>
      </c>
      <c r="F480" s="20">
        <f>SUM(G$219:H$219)</f>
        <v>54</v>
      </c>
      <c r="G480" s="12">
        <f t="shared" si="163"/>
        <v>57.407407407407405</v>
      </c>
      <c r="H480" s="12">
        <f t="shared" si="163"/>
        <v>18.518518518518519</v>
      </c>
      <c r="I480" s="12">
        <f t="shared" si="163"/>
        <v>24.074074074074073</v>
      </c>
      <c r="J480" s="4">
        <f t="shared" si="162"/>
        <v>100</v>
      </c>
      <c r="K480" s="14"/>
      <c r="L480" s="14"/>
      <c r="M480" s="14"/>
      <c r="N480" s="14"/>
      <c r="O480" s="14"/>
    </row>
    <row r="481" spans="1:15" ht="15" customHeight="1" x14ac:dyDescent="0.15">
      <c r="B481" s="207"/>
      <c r="C481" s="77" t="s">
        <v>314</v>
      </c>
      <c r="F481" s="20">
        <f>SUM(G$220:H$220)</f>
        <v>83</v>
      </c>
      <c r="G481" s="12">
        <f t="shared" si="163"/>
        <v>66.265060240963862</v>
      </c>
      <c r="H481" s="12">
        <f t="shared" si="163"/>
        <v>13.253012048192772</v>
      </c>
      <c r="I481" s="12">
        <f t="shared" si="163"/>
        <v>20.481927710843372</v>
      </c>
      <c r="J481" s="4">
        <f t="shared" si="162"/>
        <v>100</v>
      </c>
      <c r="K481" s="14"/>
      <c r="L481" s="14"/>
      <c r="M481" s="14"/>
      <c r="N481" s="14"/>
      <c r="O481" s="14"/>
    </row>
    <row r="482" spans="1:15" ht="15" customHeight="1" x14ac:dyDescent="0.15">
      <c r="B482" s="206"/>
      <c r="C482" s="77" t="s">
        <v>315</v>
      </c>
      <c r="F482" s="20">
        <f>SUM(G$221:H$221)</f>
        <v>40</v>
      </c>
      <c r="G482" s="12">
        <f t="shared" si="163"/>
        <v>37.5</v>
      </c>
      <c r="H482" s="12">
        <f t="shared" si="163"/>
        <v>27.500000000000004</v>
      </c>
      <c r="I482" s="12">
        <f t="shared" si="163"/>
        <v>35</v>
      </c>
      <c r="J482" s="4">
        <f t="shared" si="162"/>
        <v>100</v>
      </c>
      <c r="K482" s="14"/>
      <c r="L482" s="14"/>
      <c r="M482" s="14"/>
      <c r="N482" s="14"/>
      <c r="O482" s="14"/>
    </row>
    <row r="483" spans="1:15" ht="15" customHeight="1" x14ac:dyDescent="0.15">
      <c r="B483" s="206"/>
      <c r="C483" s="77" t="s">
        <v>174</v>
      </c>
      <c r="F483" s="20">
        <f>SUM(G$222:H$222)</f>
        <v>38</v>
      </c>
      <c r="G483" s="12">
        <f t="shared" si="163"/>
        <v>65.789473684210535</v>
      </c>
      <c r="H483" s="12">
        <f t="shared" si="163"/>
        <v>5.2631578947368416</v>
      </c>
      <c r="I483" s="12">
        <f t="shared" si="163"/>
        <v>28.947368421052634</v>
      </c>
      <c r="J483" s="4">
        <f t="shared" si="162"/>
        <v>100</v>
      </c>
      <c r="K483" s="14"/>
      <c r="L483" s="14"/>
      <c r="M483" s="14"/>
      <c r="N483" s="14"/>
      <c r="O483" s="14"/>
    </row>
    <row r="484" spans="1:15" ht="15" customHeight="1" x14ac:dyDescent="0.15">
      <c r="B484" s="206"/>
      <c r="C484" s="77" t="s">
        <v>175</v>
      </c>
      <c r="F484" s="20">
        <f>SUM(G$223:H$223)</f>
        <v>26</v>
      </c>
      <c r="G484" s="12">
        <f t="shared" si="163"/>
        <v>76.923076923076934</v>
      </c>
      <c r="H484" s="12">
        <f t="shared" si="163"/>
        <v>0</v>
      </c>
      <c r="I484" s="12">
        <f t="shared" si="163"/>
        <v>23.076923076923077</v>
      </c>
      <c r="J484" s="4">
        <f t="shared" si="162"/>
        <v>100.00000000000001</v>
      </c>
      <c r="K484" s="14"/>
      <c r="L484" s="14"/>
      <c r="M484" s="14"/>
      <c r="N484" s="14"/>
      <c r="O484" s="14"/>
    </row>
    <row r="485" spans="1:15" ht="15" customHeight="1" x14ac:dyDescent="0.15">
      <c r="B485" s="206"/>
      <c r="C485" s="77" t="s">
        <v>176</v>
      </c>
      <c r="F485" s="20">
        <f>SUM(G$224:H$224)</f>
        <v>42</v>
      </c>
      <c r="G485" s="12">
        <f t="shared" si="163"/>
        <v>71.428571428571431</v>
      </c>
      <c r="H485" s="12">
        <f t="shared" si="163"/>
        <v>2.3809523809523809</v>
      </c>
      <c r="I485" s="12">
        <f t="shared" si="163"/>
        <v>26.190476190476193</v>
      </c>
      <c r="J485" s="4">
        <f t="shared" si="162"/>
        <v>100</v>
      </c>
      <c r="K485" s="14"/>
      <c r="L485" s="14"/>
      <c r="M485" s="14"/>
      <c r="N485" s="14"/>
      <c r="O485" s="14"/>
    </row>
    <row r="486" spans="1:15" ht="15" customHeight="1" x14ac:dyDescent="0.15">
      <c r="B486" s="206"/>
      <c r="C486" s="77" t="s">
        <v>177</v>
      </c>
      <c r="F486" s="20">
        <f>SUM(G$225:H$225)</f>
        <v>17</v>
      </c>
      <c r="G486" s="12">
        <f t="shared" si="163"/>
        <v>58.82352941176471</v>
      </c>
      <c r="H486" s="12">
        <f t="shared" si="163"/>
        <v>0</v>
      </c>
      <c r="I486" s="12">
        <f t="shared" si="163"/>
        <v>41.17647058823529</v>
      </c>
      <c r="J486" s="4">
        <f t="shared" si="162"/>
        <v>100</v>
      </c>
      <c r="K486" s="14"/>
      <c r="L486" s="14"/>
      <c r="M486" s="14"/>
      <c r="N486" s="14"/>
      <c r="O486" s="14"/>
    </row>
    <row r="487" spans="1:15" ht="15" customHeight="1" x14ac:dyDescent="0.15">
      <c r="B487" s="208"/>
      <c r="C487" s="65" t="s">
        <v>178</v>
      </c>
      <c r="D487" s="36"/>
      <c r="E487" s="36"/>
      <c r="F487" s="21">
        <f>SUM(G$226:H$226)</f>
        <v>52</v>
      </c>
      <c r="G487" s="13">
        <f t="shared" si="163"/>
        <v>65.384615384615387</v>
      </c>
      <c r="H487" s="13">
        <f t="shared" si="163"/>
        <v>1.9230769230769231</v>
      </c>
      <c r="I487" s="13">
        <f t="shared" si="163"/>
        <v>32.692307692307693</v>
      </c>
      <c r="J487" s="5">
        <f t="shared" si="162"/>
        <v>100</v>
      </c>
      <c r="K487" s="14"/>
      <c r="L487" s="14"/>
      <c r="M487" s="14"/>
      <c r="N487" s="14"/>
      <c r="O487" s="14"/>
    </row>
    <row r="488" spans="1:15" ht="15" customHeight="1" x14ac:dyDescent="0.15">
      <c r="B488" s="62"/>
      <c r="C488" s="55"/>
      <c r="D488" s="53"/>
      <c r="E488" s="53"/>
      <c r="F488" s="14"/>
      <c r="G488" s="14"/>
      <c r="H488" s="14"/>
      <c r="I488" s="14"/>
      <c r="J488" s="14"/>
      <c r="K488" s="14"/>
      <c r="L488" s="14"/>
      <c r="M488" s="14"/>
      <c r="N488" s="14"/>
      <c r="O488" s="14"/>
    </row>
    <row r="489" spans="1:15" ht="15" customHeight="1" x14ac:dyDescent="0.15">
      <c r="A489" s="73" t="s">
        <v>390</v>
      </c>
      <c r="B489" s="62"/>
      <c r="C489" s="55"/>
      <c r="D489" s="53"/>
      <c r="E489" s="53"/>
      <c r="F489" s="14"/>
      <c r="G489" s="14"/>
      <c r="H489" s="14"/>
      <c r="I489" s="14"/>
      <c r="J489" s="14"/>
      <c r="K489" s="14"/>
      <c r="L489" s="14"/>
      <c r="M489" s="14"/>
      <c r="N489" s="14"/>
      <c r="O489" s="14"/>
    </row>
    <row r="490" spans="1:15" ht="15" customHeight="1" x14ac:dyDescent="0.15">
      <c r="A490" s="1" t="s">
        <v>392</v>
      </c>
      <c r="B490" s="62"/>
      <c r="C490" s="45"/>
      <c r="D490" s="91"/>
      <c r="E490" s="91"/>
      <c r="F490" s="91"/>
      <c r="G490" s="92"/>
      <c r="H490" s="91"/>
    </row>
    <row r="491" spans="1:15" ht="15" customHeight="1" x14ac:dyDescent="0.15">
      <c r="B491" s="38" t="s">
        <v>514</v>
      </c>
      <c r="C491" s="28"/>
      <c r="D491" s="28"/>
      <c r="E491" s="28"/>
      <c r="F491" s="230"/>
      <c r="G491" s="121" t="s">
        <v>323</v>
      </c>
      <c r="H491" s="120" t="s">
        <v>324</v>
      </c>
      <c r="I491" s="82" t="s">
        <v>320</v>
      </c>
      <c r="J491" s="81" t="s">
        <v>321</v>
      </c>
    </row>
    <row r="492" spans="1:15" ht="15" customHeight="1" x14ac:dyDescent="0.15">
      <c r="B492" s="205" t="s">
        <v>2</v>
      </c>
      <c r="C492" s="77" t="s">
        <v>174</v>
      </c>
      <c r="F492" s="231"/>
      <c r="G492" s="9">
        <v>54</v>
      </c>
      <c r="H492" s="9">
        <v>3</v>
      </c>
      <c r="I492" s="9">
        <v>9</v>
      </c>
      <c r="J492" s="18">
        <f t="shared" ref="J492:J501" si="164">SUM(G492:I492)</f>
        <v>66</v>
      </c>
    </row>
    <row r="493" spans="1:15" ht="15" customHeight="1" x14ac:dyDescent="0.15">
      <c r="B493" s="206"/>
      <c r="C493" s="77" t="s">
        <v>175</v>
      </c>
      <c r="F493" s="231"/>
      <c r="G493" s="9">
        <v>17</v>
      </c>
      <c r="H493" s="9">
        <v>2</v>
      </c>
      <c r="I493" s="9">
        <v>3</v>
      </c>
      <c r="J493" s="18">
        <f t="shared" si="164"/>
        <v>22</v>
      </c>
      <c r="K493" s="14"/>
      <c r="O493" s="14"/>
    </row>
    <row r="494" spans="1:15" ht="15" customHeight="1" x14ac:dyDescent="0.15">
      <c r="B494" s="206"/>
      <c r="C494" s="77" t="s">
        <v>176</v>
      </c>
      <c r="F494" s="231"/>
      <c r="G494" s="9">
        <v>63</v>
      </c>
      <c r="H494" s="9">
        <v>4</v>
      </c>
      <c r="I494" s="9">
        <v>16</v>
      </c>
      <c r="J494" s="18">
        <f t="shared" si="164"/>
        <v>83</v>
      </c>
      <c r="K494" s="14"/>
      <c r="O494" s="14"/>
    </row>
    <row r="495" spans="1:15" ht="15" customHeight="1" x14ac:dyDescent="0.15">
      <c r="B495" s="206"/>
      <c r="C495" s="77" t="s">
        <v>177</v>
      </c>
      <c r="F495" s="231"/>
      <c r="G495" s="9">
        <v>13</v>
      </c>
      <c r="H495" s="9">
        <v>2</v>
      </c>
      <c r="I495" s="9">
        <v>4</v>
      </c>
      <c r="J495" s="18">
        <f t="shared" si="164"/>
        <v>19</v>
      </c>
      <c r="K495" s="14"/>
      <c r="O495" s="14"/>
    </row>
    <row r="496" spans="1:15" ht="15" customHeight="1" x14ac:dyDescent="0.15">
      <c r="B496" s="208"/>
      <c r="C496" s="65" t="s">
        <v>178</v>
      </c>
      <c r="D496" s="36"/>
      <c r="E496" s="36"/>
      <c r="F496" s="127"/>
      <c r="G496" s="10">
        <v>53</v>
      </c>
      <c r="H496" s="10">
        <v>2</v>
      </c>
      <c r="I496" s="10">
        <v>15</v>
      </c>
      <c r="J496" s="19">
        <f t="shared" si="164"/>
        <v>70</v>
      </c>
      <c r="K496" s="14"/>
      <c r="O496" s="14"/>
    </row>
    <row r="497" spans="2:15" ht="15" customHeight="1" x14ac:dyDescent="0.15">
      <c r="B497" s="291" t="s">
        <v>3</v>
      </c>
      <c r="C497" s="77" t="s">
        <v>174</v>
      </c>
      <c r="F497" s="20">
        <f>SUM(G$249:H$249)</f>
        <v>66</v>
      </c>
      <c r="G497" s="12">
        <f t="shared" ref="G497:I501" si="165">IF($F497=0,0,G492/$F497*100)</f>
        <v>81.818181818181827</v>
      </c>
      <c r="H497" s="12">
        <f t="shared" si="165"/>
        <v>4.5454545454545459</v>
      </c>
      <c r="I497" s="12">
        <f t="shared" si="165"/>
        <v>13.636363636363635</v>
      </c>
      <c r="J497" s="4">
        <f t="shared" si="164"/>
        <v>100.00000000000001</v>
      </c>
      <c r="K497" s="14"/>
      <c r="L497" s="14"/>
      <c r="M497" s="14"/>
      <c r="N497" s="14"/>
      <c r="O497" s="14"/>
    </row>
    <row r="498" spans="2:15" ht="15" customHeight="1" x14ac:dyDescent="0.15">
      <c r="B498" s="206"/>
      <c r="C498" s="77" t="s">
        <v>175</v>
      </c>
      <c r="F498" s="20">
        <f>SUM(G$250:H$250)</f>
        <v>22</v>
      </c>
      <c r="G498" s="12">
        <f t="shared" si="165"/>
        <v>77.272727272727266</v>
      </c>
      <c r="H498" s="12">
        <f t="shared" si="165"/>
        <v>9.0909090909090917</v>
      </c>
      <c r="I498" s="12">
        <f t="shared" si="165"/>
        <v>13.636363636363635</v>
      </c>
      <c r="J498" s="4">
        <f t="shared" si="164"/>
        <v>100</v>
      </c>
      <c r="K498" s="14"/>
      <c r="L498" s="14"/>
      <c r="M498" s="14"/>
      <c r="N498" s="14"/>
      <c r="O498" s="14"/>
    </row>
    <row r="499" spans="2:15" ht="15" customHeight="1" x14ac:dyDescent="0.15">
      <c r="B499" s="206"/>
      <c r="C499" s="77" t="s">
        <v>176</v>
      </c>
      <c r="F499" s="20">
        <f>SUM(G$251:H$251)</f>
        <v>83</v>
      </c>
      <c r="G499" s="12">
        <f t="shared" si="165"/>
        <v>75.903614457831324</v>
      </c>
      <c r="H499" s="12">
        <f t="shared" si="165"/>
        <v>4.8192771084337354</v>
      </c>
      <c r="I499" s="12">
        <f t="shared" si="165"/>
        <v>19.277108433734941</v>
      </c>
      <c r="J499" s="4">
        <f t="shared" si="164"/>
        <v>100</v>
      </c>
      <c r="K499" s="14"/>
      <c r="L499" s="14"/>
      <c r="M499" s="14"/>
      <c r="N499" s="14"/>
      <c r="O499" s="14"/>
    </row>
    <row r="500" spans="2:15" ht="15" customHeight="1" x14ac:dyDescent="0.15">
      <c r="B500" s="206"/>
      <c r="C500" s="77" t="s">
        <v>177</v>
      </c>
      <c r="F500" s="20">
        <f>SUM(G$252:H$252)</f>
        <v>19</v>
      </c>
      <c r="G500" s="12">
        <f t="shared" si="165"/>
        <v>68.421052631578945</v>
      </c>
      <c r="H500" s="12">
        <f t="shared" si="165"/>
        <v>10.526315789473683</v>
      </c>
      <c r="I500" s="12">
        <f t="shared" si="165"/>
        <v>21.052631578947366</v>
      </c>
      <c r="J500" s="4">
        <f t="shared" si="164"/>
        <v>100</v>
      </c>
      <c r="K500" s="14"/>
      <c r="L500" s="14"/>
      <c r="M500" s="14"/>
      <c r="N500" s="14"/>
      <c r="O500" s="14"/>
    </row>
    <row r="501" spans="2:15" ht="15" customHeight="1" x14ac:dyDescent="0.15">
      <c r="B501" s="208"/>
      <c r="C501" s="65" t="s">
        <v>178</v>
      </c>
      <c r="D501" s="36"/>
      <c r="E501" s="36"/>
      <c r="F501" s="21">
        <f>SUM(G$253:H$253)</f>
        <v>70</v>
      </c>
      <c r="G501" s="13">
        <f t="shared" si="165"/>
        <v>75.714285714285708</v>
      </c>
      <c r="H501" s="13">
        <f t="shared" si="165"/>
        <v>2.8571428571428572</v>
      </c>
      <c r="I501" s="13">
        <f t="shared" si="165"/>
        <v>21.428571428571427</v>
      </c>
      <c r="J501" s="5">
        <f t="shared" si="164"/>
        <v>100</v>
      </c>
      <c r="K501" s="14"/>
      <c r="L501" s="14"/>
      <c r="M501" s="14"/>
      <c r="N501" s="14"/>
      <c r="O501" s="14"/>
    </row>
    <row r="502" spans="2:15" ht="15" customHeight="1" x14ac:dyDescent="0.15">
      <c r="B502" s="62"/>
      <c r="C502" s="55"/>
      <c r="D502" s="53"/>
      <c r="E502" s="53"/>
      <c r="F502" s="14"/>
      <c r="G502" s="14"/>
      <c r="H502" s="14"/>
      <c r="I502" s="14"/>
      <c r="J502" s="14"/>
      <c r="K502" s="14"/>
      <c r="L502" s="14"/>
      <c r="M502" s="14"/>
      <c r="N502" s="14"/>
      <c r="O502" s="14"/>
    </row>
    <row r="503" spans="2:15" ht="15" customHeight="1" x14ac:dyDescent="0.15">
      <c r="B503" s="57" t="s">
        <v>213</v>
      </c>
      <c r="C503" s="58"/>
      <c r="D503" s="28"/>
      <c r="E503" s="28"/>
      <c r="F503" s="230"/>
      <c r="G503" s="121" t="s">
        <v>323</v>
      </c>
      <c r="H503" s="120" t="s">
        <v>324</v>
      </c>
      <c r="I503" s="82" t="s">
        <v>320</v>
      </c>
      <c r="J503" s="81" t="s">
        <v>321</v>
      </c>
    </row>
    <row r="504" spans="2:15" ht="15" customHeight="1" x14ac:dyDescent="0.15">
      <c r="B504" s="205" t="s">
        <v>322</v>
      </c>
      <c r="C504" s="64" t="s">
        <v>165</v>
      </c>
      <c r="F504" s="231"/>
      <c r="G504" s="8">
        <v>296</v>
      </c>
      <c r="H504" s="8">
        <v>44</v>
      </c>
      <c r="I504" s="8">
        <v>50</v>
      </c>
      <c r="J504" s="17">
        <f t="shared" ref="J504:J527" si="166">SUM(G504:I504)</f>
        <v>390</v>
      </c>
    </row>
    <row r="505" spans="2:15" ht="15" customHeight="1" x14ac:dyDescent="0.15">
      <c r="B505" s="206"/>
      <c r="C505" s="77" t="s">
        <v>56</v>
      </c>
      <c r="F505" s="231"/>
      <c r="G505" s="9">
        <v>297</v>
      </c>
      <c r="H505" s="9">
        <v>223</v>
      </c>
      <c r="I505" s="9">
        <v>73</v>
      </c>
      <c r="J505" s="18">
        <f t="shared" si="166"/>
        <v>593</v>
      </c>
    </row>
    <row r="506" spans="2:15" ht="15" customHeight="1" x14ac:dyDescent="0.15">
      <c r="B506" s="206"/>
      <c r="C506" s="77" t="s">
        <v>173</v>
      </c>
      <c r="F506" s="231"/>
      <c r="G506" s="9">
        <v>123</v>
      </c>
      <c r="H506" s="9">
        <v>31</v>
      </c>
      <c r="I506" s="9">
        <v>25</v>
      </c>
      <c r="J506" s="18">
        <f t="shared" si="166"/>
        <v>179</v>
      </c>
    </row>
    <row r="507" spans="2:15" ht="15" customHeight="1" x14ac:dyDescent="0.15">
      <c r="B507" s="206"/>
      <c r="C507" s="77" t="s">
        <v>57</v>
      </c>
      <c r="F507" s="231"/>
      <c r="G507" s="9">
        <v>413</v>
      </c>
      <c r="H507" s="9">
        <v>31</v>
      </c>
      <c r="I507" s="9">
        <v>69</v>
      </c>
      <c r="J507" s="18">
        <f t="shared" si="166"/>
        <v>513</v>
      </c>
    </row>
    <row r="508" spans="2:15" ht="15" customHeight="1" x14ac:dyDescent="0.15">
      <c r="B508" s="206"/>
      <c r="C508" s="77" t="s">
        <v>313</v>
      </c>
      <c r="F508" s="231"/>
      <c r="G508" s="9">
        <v>65</v>
      </c>
      <c r="H508" s="9">
        <v>5</v>
      </c>
      <c r="I508" s="9">
        <v>12</v>
      </c>
      <c r="J508" s="18">
        <f t="shared" si="166"/>
        <v>82</v>
      </c>
    </row>
    <row r="509" spans="2:15" ht="15" customHeight="1" x14ac:dyDescent="0.15">
      <c r="B509" s="207"/>
      <c r="C509" s="77" t="s">
        <v>314</v>
      </c>
      <c r="F509" s="231"/>
      <c r="G509" s="9">
        <v>93</v>
      </c>
      <c r="H509" s="9">
        <v>10</v>
      </c>
      <c r="I509" s="9">
        <v>19</v>
      </c>
      <c r="J509" s="18">
        <f t="shared" si="166"/>
        <v>122</v>
      </c>
    </row>
    <row r="510" spans="2:15" ht="15" customHeight="1" x14ac:dyDescent="0.15">
      <c r="B510" s="206"/>
      <c r="C510" s="77" t="s">
        <v>315</v>
      </c>
      <c r="F510" s="231"/>
      <c r="G510" s="9">
        <v>50</v>
      </c>
      <c r="H510" s="9">
        <v>27</v>
      </c>
      <c r="I510" s="9">
        <v>11</v>
      </c>
      <c r="J510" s="18">
        <f t="shared" si="166"/>
        <v>88</v>
      </c>
    </row>
    <row r="511" spans="2:15" ht="15" customHeight="1" x14ac:dyDescent="0.15">
      <c r="B511" s="206"/>
      <c r="C511" s="77" t="s">
        <v>174</v>
      </c>
      <c r="F511" s="231"/>
      <c r="G511" s="9">
        <v>50</v>
      </c>
      <c r="H511" s="9">
        <v>2</v>
      </c>
      <c r="I511" s="9">
        <v>9</v>
      </c>
      <c r="J511" s="18">
        <f t="shared" si="166"/>
        <v>61</v>
      </c>
    </row>
    <row r="512" spans="2:15" ht="15" customHeight="1" x14ac:dyDescent="0.15">
      <c r="B512" s="206"/>
      <c r="C512" s="77" t="s">
        <v>175</v>
      </c>
      <c r="F512" s="231"/>
      <c r="G512" s="9">
        <v>16</v>
      </c>
      <c r="H512" s="9">
        <v>2</v>
      </c>
      <c r="I512" s="9">
        <v>3</v>
      </c>
      <c r="J512" s="18">
        <f t="shared" si="166"/>
        <v>21</v>
      </c>
      <c r="K512" s="14"/>
      <c r="L512" s="14"/>
      <c r="M512" s="14"/>
      <c r="N512" s="14"/>
      <c r="O512" s="14"/>
    </row>
    <row r="513" spans="2:15" ht="15" customHeight="1" x14ac:dyDescent="0.15">
      <c r="B513" s="206"/>
      <c r="C513" s="77" t="s">
        <v>176</v>
      </c>
      <c r="F513" s="231"/>
      <c r="G513" s="9">
        <v>57</v>
      </c>
      <c r="H513" s="9">
        <v>3</v>
      </c>
      <c r="I513" s="9">
        <v>15</v>
      </c>
      <c r="J513" s="18">
        <f t="shared" si="166"/>
        <v>75</v>
      </c>
      <c r="K513" s="14"/>
      <c r="L513" s="14"/>
      <c r="M513" s="14"/>
      <c r="N513" s="14"/>
      <c r="O513" s="14"/>
    </row>
    <row r="514" spans="2:15" ht="15" customHeight="1" x14ac:dyDescent="0.15">
      <c r="B514" s="206"/>
      <c r="C514" s="77" t="s">
        <v>177</v>
      </c>
      <c r="F514" s="231"/>
      <c r="G514" s="9">
        <v>11</v>
      </c>
      <c r="H514" s="9">
        <v>2</v>
      </c>
      <c r="I514" s="9">
        <v>3</v>
      </c>
      <c r="J514" s="18">
        <f t="shared" si="166"/>
        <v>16</v>
      </c>
      <c r="K514" s="14"/>
      <c r="L514" s="14"/>
      <c r="M514" s="14"/>
      <c r="N514" s="14"/>
      <c r="O514" s="14"/>
    </row>
    <row r="515" spans="2:15" ht="15" customHeight="1" x14ac:dyDescent="0.15">
      <c r="B515" s="208"/>
      <c r="C515" s="65" t="s">
        <v>178</v>
      </c>
      <c r="D515" s="36"/>
      <c r="E515" s="36"/>
      <c r="F515" s="127"/>
      <c r="G515" s="10">
        <v>50</v>
      </c>
      <c r="H515" s="10">
        <v>1</v>
      </c>
      <c r="I515" s="10">
        <v>14</v>
      </c>
      <c r="J515" s="19">
        <f t="shared" si="166"/>
        <v>65</v>
      </c>
      <c r="K515" s="14"/>
      <c r="L515" s="14"/>
      <c r="M515" s="14"/>
      <c r="N515" s="14"/>
      <c r="O515" s="14"/>
    </row>
    <row r="516" spans="2:15" ht="15" customHeight="1" x14ac:dyDescent="0.15">
      <c r="B516" s="291" t="s">
        <v>3</v>
      </c>
      <c r="C516" s="64" t="s">
        <v>165</v>
      </c>
      <c r="F516" s="20">
        <f>SUM(G$268:H$268)</f>
        <v>390</v>
      </c>
      <c r="G516" s="11">
        <f t="shared" ref="G516:I527" si="167">IF($F516=0,0,G504/$F516*100)</f>
        <v>75.897435897435898</v>
      </c>
      <c r="H516" s="11">
        <f t="shared" si="167"/>
        <v>11.282051282051283</v>
      </c>
      <c r="I516" s="11">
        <f t="shared" si="167"/>
        <v>12.820512820512819</v>
      </c>
      <c r="J516" s="3">
        <f t="shared" si="166"/>
        <v>100</v>
      </c>
      <c r="K516" s="14"/>
      <c r="L516" s="14"/>
      <c r="M516" s="14"/>
      <c r="N516" s="14"/>
      <c r="O516" s="14"/>
    </row>
    <row r="517" spans="2:15" ht="15" customHeight="1" x14ac:dyDescent="0.15">
      <c r="B517" s="206"/>
      <c r="C517" s="77" t="s">
        <v>56</v>
      </c>
      <c r="F517" s="20">
        <f>SUM(G$269:H$269)</f>
        <v>593</v>
      </c>
      <c r="G517" s="12">
        <f t="shared" si="167"/>
        <v>50.084317032040474</v>
      </c>
      <c r="H517" s="12">
        <f t="shared" si="167"/>
        <v>37.605396290050592</v>
      </c>
      <c r="I517" s="12">
        <f t="shared" si="167"/>
        <v>12.310286677908937</v>
      </c>
      <c r="J517" s="4">
        <f t="shared" si="166"/>
        <v>100</v>
      </c>
      <c r="K517" s="14"/>
      <c r="L517" s="14"/>
      <c r="M517" s="14"/>
      <c r="N517" s="14"/>
      <c r="O517" s="14"/>
    </row>
    <row r="518" spans="2:15" ht="15" customHeight="1" x14ac:dyDescent="0.15">
      <c r="B518" s="206"/>
      <c r="C518" s="77" t="s">
        <v>173</v>
      </c>
      <c r="F518" s="20">
        <f>SUM(G$270:H$270)</f>
        <v>179</v>
      </c>
      <c r="G518" s="12">
        <f t="shared" si="167"/>
        <v>68.715083798882688</v>
      </c>
      <c r="H518" s="12">
        <f t="shared" si="167"/>
        <v>17.318435754189945</v>
      </c>
      <c r="I518" s="12">
        <f t="shared" si="167"/>
        <v>13.966480446927374</v>
      </c>
      <c r="J518" s="4">
        <f t="shared" si="166"/>
        <v>100.00000000000001</v>
      </c>
      <c r="K518" s="14"/>
      <c r="L518" s="14"/>
      <c r="M518" s="14"/>
      <c r="N518" s="14"/>
      <c r="O518" s="14"/>
    </row>
    <row r="519" spans="2:15" ht="15" customHeight="1" x14ac:dyDescent="0.15">
      <c r="B519" s="206"/>
      <c r="C519" s="77" t="s">
        <v>57</v>
      </c>
      <c r="F519" s="20">
        <f>SUM(G$271:H$271)</f>
        <v>513</v>
      </c>
      <c r="G519" s="12">
        <f t="shared" si="167"/>
        <v>80.50682261208577</v>
      </c>
      <c r="H519" s="12">
        <f t="shared" si="167"/>
        <v>6.0428849902534107</v>
      </c>
      <c r="I519" s="12">
        <f t="shared" si="167"/>
        <v>13.450292397660817</v>
      </c>
      <c r="J519" s="4">
        <f t="shared" si="166"/>
        <v>100</v>
      </c>
      <c r="K519" s="14"/>
      <c r="L519" s="14"/>
      <c r="M519" s="14"/>
      <c r="N519" s="14"/>
      <c r="O519" s="14"/>
    </row>
    <row r="520" spans="2:15" ht="15" customHeight="1" x14ac:dyDescent="0.15">
      <c r="B520" s="206"/>
      <c r="C520" s="77" t="s">
        <v>313</v>
      </c>
      <c r="F520" s="20">
        <f>SUM(G$272:H$272)</f>
        <v>82</v>
      </c>
      <c r="G520" s="12">
        <f t="shared" si="167"/>
        <v>79.268292682926827</v>
      </c>
      <c r="H520" s="12">
        <f t="shared" si="167"/>
        <v>6.0975609756097562</v>
      </c>
      <c r="I520" s="12">
        <f t="shared" si="167"/>
        <v>14.634146341463413</v>
      </c>
      <c r="J520" s="4">
        <f t="shared" si="166"/>
        <v>100</v>
      </c>
      <c r="K520" s="14"/>
      <c r="L520" s="14"/>
      <c r="M520" s="14"/>
      <c r="N520" s="14"/>
      <c r="O520" s="14"/>
    </row>
    <row r="521" spans="2:15" ht="15" customHeight="1" x14ac:dyDescent="0.15">
      <c r="B521" s="207"/>
      <c r="C521" s="77" t="s">
        <v>314</v>
      </c>
      <c r="F521" s="20">
        <f>SUM(G$273:H$273)</f>
        <v>122</v>
      </c>
      <c r="G521" s="12">
        <f t="shared" si="167"/>
        <v>76.229508196721312</v>
      </c>
      <c r="H521" s="12">
        <f t="shared" si="167"/>
        <v>8.1967213114754092</v>
      </c>
      <c r="I521" s="12">
        <f t="shared" si="167"/>
        <v>15.573770491803279</v>
      </c>
      <c r="J521" s="4">
        <f t="shared" si="166"/>
        <v>100</v>
      </c>
      <c r="K521" s="14"/>
      <c r="L521" s="14"/>
      <c r="M521" s="14"/>
      <c r="N521" s="14"/>
      <c r="O521" s="14"/>
    </row>
    <row r="522" spans="2:15" ht="15" customHeight="1" x14ac:dyDescent="0.15">
      <c r="B522" s="206"/>
      <c r="C522" s="77" t="s">
        <v>315</v>
      </c>
      <c r="F522" s="20">
        <f>SUM(G$274:H$274)</f>
        <v>88</v>
      </c>
      <c r="G522" s="12">
        <f t="shared" si="167"/>
        <v>56.81818181818182</v>
      </c>
      <c r="H522" s="12">
        <f t="shared" si="167"/>
        <v>30.681818181818183</v>
      </c>
      <c r="I522" s="12">
        <f t="shared" si="167"/>
        <v>12.5</v>
      </c>
      <c r="J522" s="4">
        <f t="shared" si="166"/>
        <v>100</v>
      </c>
      <c r="K522" s="14"/>
      <c r="L522" s="14"/>
      <c r="M522" s="14"/>
      <c r="N522" s="14"/>
      <c r="O522" s="14"/>
    </row>
    <row r="523" spans="2:15" ht="15" customHeight="1" x14ac:dyDescent="0.15">
      <c r="B523" s="206"/>
      <c r="C523" s="77" t="s">
        <v>174</v>
      </c>
      <c r="F523" s="20">
        <f>SUM(G$275:H$275)</f>
        <v>61</v>
      </c>
      <c r="G523" s="12">
        <f t="shared" si="167"/>
        <v>81.967213114754102</v>
      </c>
      <c r="H523" s="12">
        <f t="shared" si="167"/>
        <v>3.278688524590164</v>
      </c>
      <c r="I523" s="12">
        <f t="shared" si="167"/>
        <v>14.754098360655737</v>
      </c>
      <c r="J523" s="4">
        <f t="shared" si="166"/>
        <v>100</v>
      </c>
      <c r="K523" s="14"/>
      <c r="L523" s="14"/>
      <c r="M523" s="14"/>
      <c r="N523" s="14"/>
      <c r="O523" s="14"/>
    </row>
    <row r="524" spans="2:15" ht="15" customHeight="1" x14ac:dyDescent="0.15">
      <c r="B524" s="206"/>
      <c r="C524" s="77" t="s">
        <v>175</v>
      </c>
      <c r="F524" s="20">
        <f>SUM(G$276:H$276)</f>
        <v>21</v>
      </c>
      <c r="G524" s="12">
        <f t="shared" si="167"/>
        <v>76.19047619047619</v>
      </c>
      <c r="H524" s="12">
        <f t="shared" si="167"/>
        <v>9.5238095238095237</v>
      </c>
      <c r="I524" s="12">
        <f t="shared" si="167"/>
        <v>14.285714285714285</v>
      </c>
      <c r="J524" s="4">
        <f t="shared" si="166"/>
        <v>100</v>
      </c>
      <c r="K524" s="14"/>
      <c r="L524" s="14"/>
      <c r="M524" s="14"/>
      <c r="N524" s="14"/>
      <c r="O524" s="14"/>
    </row>
    <row r="525" spans="2:15" ht="15" customHeight="1" x14ac:dyDescent="0.15">
      <c r="B525" s="206"/>
      <c r="C525" s="77" t="s">
        <v>176</v>
      </c>
      <c r="F525" s="20">
        <f>SUM(G$277:H$277)</f>
        <v>75</v>
      </c>
      <c r="G525" s="12">
        <f t="shared" si="167"/>
        <v>76</v>
      </c>
      <c r="H525" s="12">
        <f t="shared" si="167"/>
        <v>4</v>
      </c>
      <c r="I525" s="12">
        <f t="shared" si="167"/>
        <v>20</v>
      </c>
      <c r="J525" s="4">
        <f t="shared" si="166"/>
        <v>100</v>
      </c>
      <c r="K525" s="14"/>
      <c r="L525" s="14"/>
      <c r="M525" s="14"/>
      <c r="N525" s="14"/>
      <c r="O525" s="14"/>
    </row>
    <row r="526" spans="2:15" ht="15" customHeight="1" x14ac:dyDescent="0.15">
      <c r="B526" s="206"/>
      <c r="C526" s="77" t="s">
        <v>177</v>
      </c>
      <c r="F526" s="20">
        <f>SUM(G$278:H$278)</f>
        <v>16</v>
      </c>
      <c r="G526" s="12">
        <f t="shared" si="167"/>
        <v>68.75</v>
      </c>
      <c r="H526" s="12">
        <f t="shared" si="167"/>
        <v>12.5</v>
      </c>
      <c r="I526" s="12">
        <f t="shared" si="167"/>
        <v>18.75</v>
      </c>
      <c r="J526" s="4">
        <f t="shared" si="166"/>
        <v>100</v>
      </c>
      <c r="K526" s="14"/>
      <c r="L526" s="14"/>
      <c r="M526" s="14"/>
      <c r="N526" s="14"/>
      <c r="O526" s="14"/>
    </row>
    <row r="527" spans="2:15" ht="15" customHeight="1" x14ac:dyDescent="0.15">
      <c r="B527" s="208"/>
      <c r="C527" s="65" t="s">
        <v>178</v>
      </c>
      <c r="D527" s="36"/>
      <c r="E527" s="36"/>
      <c r="F527" s="21">
        <f>SUM(G$279:H$279)</f>
        <v>65</v>
      </c>
      <c r="G527" s="13">
        <f t="shared" si="167"/>
        <v>76.923076923076934</v>
      </c>
      <c r="H527" s="13">
        <f t="shared" si="167"/>
        <v>1.5384615384615385</v>
      </c>
      <c r="I527" s="13">
        <f t="shared" si="167"/>
        <v>21.53846153846154</v>
      </c>
      <c r="J527" s="5">
        <f t="shared" si="166"/>
        <v>100</v>
      </c>
      <c r="K527" s="14"/>
      <c r="L527" s="14"/>
      <c r="M527" s="14"/>
      <c r="N527" s="14"/>
      <c r="O527" s="14"/>
    </row>
    <row r="528" spans="2:15" ht="15" customHeight="1" x14ac:dyDescent="0.15">
      <c r="B528" s="62"/>
      <c r="C528" s="55"/>
      <c r="D528" s="53"/>
      <c r="E528" s="14"/>
      <c r="F528" s="14"/>
      <c r="G528" s="14"/>
      <c r="H528" s="14"/>
      <c r="I528" s="14"/>
      <c r="J528" s="14"/>
      <c r="K528" s="14"/>
      <c r="L528" s="14"/>
      <c r="M528" s="14"/>
      <c r="N528" s="14"/>
      <c r="O528" s="14"/>
    </row>
    <row r="529" spans="1:15" ht="15" customHeight="1" x14ac:dyDescent="0.15">
      <c r="A529" s="1" t="s">
        <v>408</v>
      </c>
      <c r="B529" s="22"/>
      <c r="I529" s="7"/>
      <c r="J529" s="7"/>
      <c r="K529" s="7"/>
      <c r="L529" s="7"/>
      <c r="M529" s="7"/>
      <c r="N529" s="7"/>
      <c r="O529" s="7"/>
    </row>
    <row r="530" spans="1:15" ht="13.65" customHeight="1" x14ac:dyDescent="0.15">
      <c r="B530" s="64"/>
      <c r="C530" s="33"/>
      <c r="D530" s="33"/>
      <c r="E530" s="33"/>
      <c r="F530" s="79"/>
      <c r="G530" s="86"/>
      <c r="H530" s="83" t="s">
        <v>214</v>
      </c>
      <c r="I530" s="86"/>
      <c r="J530" s="86"/>
      <c r="K530" s="106"/>
      <c r="L530" s="86"/>
      <c r="M530" s="83" t="s">
        <v>215</v>
      </c>
      <c r="N530" s="86"/>
      <c r="O530" s="84"/>
    </row>
    <row r="531" spans="1:15" ht="22.65" customHeight="1" x14ac:dyDescent="0.15">
      <c r="B531" s="34"/>
      <c r="F531" s="96" t="s">
        <v>512</v>
      </c>
      <c r="G531" s="96" t="s">
        <v>210</v>
      </c>
      <c r="H531" s="96" t="s">
        <v>211</v>
      </c>
      <c r="I531" s="96" t="s">
        <v>514</v>
      </c>
      <c r="J531" s="102" t="s">
        <v>213</v>
      </c>
      <c r="K531" s="105" t="s">
        <v>512</v>
      </c>
      <c r="L531" s="96" t="s">
        <v>210</v>
      </c>
      <c r="M531" s="96" t="s">
        <v>211</v>
      </c>
      <c r="N531" s="96" t="s">
        <v>514</v>
      </c>
      <c r="O531" s="96" t="s">
        <v>213</v>
      </c>
    </row>
    <row r="532" spans="1:15" ht="12" customHeight="1" x14ac:dyDescent="0.15">
      <c r="B532" s="35"/>
      <c r="C532" s="36"/>
      <c r="D532" s="36"/>
      <c r="E532" s="36"/>
      <c r="F532" s="37"/>
      <c r="G532" s="37"/>
      <c r="H532" s="37"/>
      <c r="I532" s="37"/>
      <c r="J532" s="66"/>
      <c r="K532" s="107">
        <f>E$13</f>
        <v>1983</v>
      </c>
      <c r="L532" s="2">
        <f>F$13</f>
        <v>667</v>
      </c>
      <c r="M532" s="2">
        <f>G$13</f>
        <v>1316</v>
      </c>
      <c r="N532" s="2">
        <f>H$13</f>
        <v>1123</v>
      </c>
      <c r="O532" s="2">
        <f>I$13</f>
        <v>1051</v>
      </c>
    </row>
    <row r="533" spans="1:15" ht="15" customHeight="1" x14ac:dyDescent="0.15">
      <c r="B533" s="34" t="s">
        <v>254</v>
      </c>
      <c r="F533" s="17">
        <v>212</v>
      </c>
      <c r="G533" s="17">
        <v>105</v>
      </c>
      <c r="H533" s="17">
        <v>107</v>
      </c>
      <c r="I533" s="17">
        <v>97</v>
      </c>
      <c r="J533" s="103">
        <v>90</v>
      </c>
      <c r="K533" s="108">
        <f t="shared" ref="K533:O539" si="168">F533/J$5*100</f>
        <v>10.690872415532022</v>
      </c>
      <c r="L533" s="3">
        <f t="shared" si="168"/>
        <v>15.742128935532234</v>
      </c>
      <c r="M533" s="3">
        <f t="shared" si="168"/>
        <v>8.1306990881458976</v>
      </c>
      <c r="N533" s="3">
        <f t="shared" si="168"/>
        <v>8.637577916295637</v>
      </c>
      <c r="O533" s="3">
        <f t="shared" si="168"/>
        <v>8.5632730732635576</v>
      </c>
    </row>
    <row r="534" spans="1:15" ht="15" customHeight="1" x14ac:dyDescent="0.15">
      <c r="B534" s="34" t="s">
        <v>255</v>
      </c>
      <c r="F534" s="18">
        <v>242</v>
      </c>
      <c r="G534" s="18">
        <v>158</v>
      </c>
      <c r="H534" s="18">
        <v>84</v>
      </c>
      <c r="I534" s="18">
        <v>77</v>
      </c>
      <c r="J534" s="67">
        <v>65</v>
      </c>
      <c r="K534" s="109">
        <f t="shared" si="168"/>
        <v>12.203731719616743</v>
      </c>
      <c r="L534" s="4">
        <f t="shared" si="168"/>
        <v>23.68815592203898</v>
      </c>
      <c r="M534" s="4">
        <f t="shared" si="168"/>
        <v>6.3829787234042552</v>
      </c>
      <c r="N534" s="4">
        <f t="shared" si="168"/>
        <v>6.8566340160284955</v>
      </c>
      <c r="O534" s="4">
        <f t="shared" si="168"/>
        <v>6.1845861084681255</v>
      </c>
    </row>
    <row r="535" spans="1:15" ht="15" customHeight="1" x14ac:dyDescent="0.15">
      <c r="B535" s="34" t="s">
        <v>256</v>
      </c>
      <c r="F535" s="18">
        <v>8</v>
      </c>
      <c r="G535" s="18">
        <v>8</v>
      </c>
      <c r="H535" s="18">
        <v>0</v>
      </c>
      <c r="I535" s="18">
        <v>1</v>
      </c>
      <c r="J535" s="67">
        <v>1</v>
      </c>
      <c r="K535" s="109">
        <f t="shared" si="168"/>
        <v>0.40342914775592542</v>
      </c>
      <c r="L535" s="4">
        <f t="shared" si="168"/>
        <v>1.199400299850075</v>
      </c>
      <c r="M535" s="4">
        <f t="shared" si="168"/>
        <v>0</v>
      </c>
      <c r="N535" s="4">
        <f t="shared" si="168"/>
        <v>8.9047195013357075E-2</v>
      </c>
      <c r="O535" s="4">
        <f t="shared" si="168"/>
        <v>9.5147478591817325E-2</v>
      </c>
    </row>
    <row r="536" spans="1:15" ht="15" customHeight="1" x14ac:dyDescent="0.15">
      <c r="B536" s="34" t="s">
        <v>257</v>
      </c>
      <c r="F536" s="18">
        <v>1455</v>
      </c>
      <c r="G536" s="18">
        <v>443</v>
      </c>
      <c r="H536" s="18">
        <v>1012</v>
      </c>
      <c r="I536" s="18">
        <v>887</v>
      </c>
      <c r="J536" s="67">
        <v>834</v>
      </c>
      <c r="K536" s="109">
        <f t="shared" si="168"/>
        <v>73.373676248108922</v>
      </c>
      <c r="L536" s="4">
        <f t="shared" si="168"/>
        <v>66.416791604197897</v>
      </c>
      <c r="M536" s="4">
        <f t="shared" si="168"/>
        <v>76.899696048632222</v>
      </c>
      <c r="N536" s="4">
        <f t="shared" si="168"/>
        <v>78.984861976847725</v>
      </c>
      <c r="O536" s="4">
        <f t="shared" si="168"/>
        <v>79.352997145575642</v>
      </c>
    </row>
    <row r="537" spans="1:15" ht="15" customHeight="1" x14ac:dyDescent="0.15">
      <c r="B537" s="34" t="s">
        <v>316</v>
      </c>
      <c r="F537" s="18">
        <v>267</v>
      </c>
      <c r="G537" s="18">
        <v>59</v>
      </c>
      <c r="H537" s="18">
        <v>208</v>
      </c>
      <c r="I537" s="18">
        <v>137</v>
      </c>
      <c r="J537" s="67">
        <v>129</v>
      </c>
      <c r="K537" s="109">
        <f t="shared" si="168"/>
        <v>13.464447806354011</v>
      </c>
      <c r="L537" s="4">
        <f t="shared" si="168"/>
        <v>8.8455772113943016</v>
      </c>
      <c r="M537" s="4">
        <f t="shared" si="168"/>
        <v>15.805471124620061</v>
      </c>
      <c r="N537" s="4">
        <f t="shared" si="168"/>
        <v>12.19946571682992</v>
      </c>
      <c r="O537" s="4">
        <f t="shared" si="168"/>
        <v>12.274024738344433</v>
      </c>
    </row>
    <row r="538" spans="1:15" ht="15" customHeight="1" x14ac:dyDescent="0.15">
      <c r="B538" s="34" t="s">
        <v>52</v>
      </c>
      <c r="F538" s="18">
        <v>144</v>
      </c>
      <c r="G538" s="18">
        <v>107</v>
      </c>
      <c r="H538" s="18">
        <v>37</v>
      </c>
      <c r="I538" s="18">
        <v>22</v>
      </c>
      <c r="J538" s="67">
        <v>18</v>
      </c>
      <c r="K538" s="109">
        <f t="shared" si="168"/>
        <v>7.2617246596066565</v>
      </c>
      <c r="L538" s="4">
        <f t="shared" si="168"/>
        <v>16.041979010494753</v>
      </c>
      <c r="M538" s="4">
        <f t="shared" si="168"/>
        <v>2.811550151975684</v>
      </c>
      <c r="N538" s="4">
        <f t="shared" si="168"/>
        <v>1.9590382902938557</v>
      </c>
      <c r="O538" s="4">
        <f t="shared" si="168"/>
        <v>1.7126546146527115</v>
      </c>
    </row>
    <row r="539" spans="1:15" ht="15" customHeight="1" x14ac:dyDescent="0.15">
      <c r="B539" s="35" t="s">
        <v>0</v>
      </c>
      <c r="C539" s="36"/>
      <c r="D539" s="36"/>
      <c r="E539" s="36"/>
      <c r="F539" s="19">
        <v>40</v>
      </c>
      <c r="G539" s="19">
        <v>8</v>
      </c>
      <c r="H539" s="19">
        <v>32</v>
      </c>
      <c r="I539" s="19">
        <v>32</v>
      </c>
      <c r="J539" s="72">
        <v>31</v>
      </c>
      <c r="K539" s="113">
        <f t="shared" si="168"/>
        <v>2.0171457387796266</v>
      </c>
      <c r="L539" s="5">
        <f t="shared" si="168"/>
        <v>1.199400299850075</v>
      </c>
      <c r="M539" s="5">
        <f t="shared" si="168"/>
        <v>2.43161094224924</v>
      </c>
      <c r="N539" s="5">
        <f t="shared" si="168"/>
        <v>2.8495102404274264</v>
      </c>
      <c r="O539" s="5">
        <f t="shared" si="168"/>
        <v>2.9495718363463368</v>
      </c>
    </row>
    <row r="540" spans="1:15" ht="15" customHeight="1" x14ac:dyDescent="0.15">
      <c r="B540" s="38" t="s">
        <v>1</v>
      </c>
      <c r="C540" s="28"/>
      <c r="D540" s="28"/>
      <c r="E540" s="28"/>
      <c r="F540" s="39">
        <f t="shared" ref="F540:J540" si="169">SUM(F533:F539)</f>
        <v>2368</v>
      </c>
      <c r="G540" s="39">
        <f t="shared" si="169"/>
        <v>888</v>
      </c>
      <c r="H540" s="39">
        <f t="shared" si="169"/>
        <v>1480</v>
      </c>
      <c r="I540" s="39">
        <f t="shared" si="169"/>
        <v>1253</v>
      </c>
      <c r="J540" s="68">
        <f t="shared" si="169"/>
        <v>1168</v>
      </c>
      <c r="K540" s="110" t="str">
        <f>IF(SUM(K533:K539)&gt;100,"－",SUM(K533:K539))</f>
        <v>－</v>
      </c>
      <c r="L540" s="6" t="str">
        <f t="shared" ref="L540:O540" si="170">IF(SUM(L533:L539)&gt;100,"－",SUM(L533:L539))</f>
        <v>－</v>
      </c>
      <c r="M540" s="6" t="str">
        <f t="shared" si="170"/>
        <v>－</v>
      </c>
      <c r="N540" s="6" t="str">
        <f t="shared" si="170"/>
        <v>－</v>
      </c>
      <c r="O540" s="6" t="str">
        <f t="shared" si="170"/>
        <v>－</v>
      </c>
    </row>
    <row r="541" spans="1:15" ht="15" customHeight="1" x14ac:dyDescent="0.15">
      <c r="B541" s="22"/>
      <c r="C541" s="1"/>
      <c r="E541" s="1"/>
      <c r="F541" s="1"/>
      <c r="G541" s="1"/>
      <c r="H541" s="1"/>
    </row>
    <row r="542" spans="1:15" ht="15" customHeight="1" x14ac:dyDescent="0.15">
      <c r="A542" s="1" t="s">
        <v>393</v>
      </c>
      <c r="B542" s="22"/>
      <c r="F542" s="1"/>
      <c r="G542" s="1"/>
      <c r="K542" s="7"/>
      <c r="N542" s="7"/>
    </row>
    <row r="543" spans="1:15" ht="13.65" customHeight="1" x14ac:dyDescent="0.15">
      <c r="B543" s="64"/>
      <c r="C543" s="33"/>
      <c r="D543" s="33"/>
      <c r="E543" s="79"/>
      <c r="F543" s="86"/>
      <c r="G543" s="83" t="s">
        <v>214</v>
      </c>
      <c r="H543" s="86"/>
      <c r="I543" s="86"/>
      <c r="J543" s="106"/>
      <c r="K543" s="86"/>
      <c r="L543" s="83" t="s">
        <v>215</v>
      </c>
      <c r="M543" s="86"/>
      <c r="N543" s="84"/>
    </row>
    <row r="544" spans="1:15" ht="22.65" customHeight="1" x14ac:dyDescent="0.15">
      <c r="B544" s="34"/>
      <c r="D544" s="75"/>
      <c r="E544" s="96" t="s">
        <v>512</v>
      </c>
      <c r="F544" s="96" t="s">
        <v>210</v>
      </c>
      <c r="G544" s="96" t="s">
        <v>211</v>
      </c>
      <c r="H544" s="96" t="s">
        <v>514</v>
      </c>
      <c r="I544" s="102" t="s">
        <v>213</v>
      </c>
      <c r="J544" s="105" t="s">
        <v>512</v>
      </c>
      <c r="K544" s="96" t="s">
        <v>210</v>
      </c>
      <c r="L544" s="96" t="s">
        <v>211</v>
      </c>
      <c r="M544" s="96" t="s">
        <v>514</v>
      </c>
      <c r="N544" s="96" t="s">
        <v>213</v>
      </c>
    </row>
    <row r="545" spans="1:20" ht="12" customHeight="1" x14ac:dyDescent="0.15">
      <c r="B545" s="35"/>
      <c r="C545" s="36"/>
      <c r="D545" s="76"/>
      <c r="E545" s="37"/>
      <c r="F545" s="37"/>
      <c r="G545" s="37"/>
      <c r="H545" s="37"/>
      <c r="I545" s="66"/>
      <c r="J545" s="107">
        <f>E$13</f>
        <v>1983</v>
      </c>
      <c r="K545" s="2">
        <f t="shared" ref="K545" si="171">F$13</f>
        <v>667</v>
      </c>
      <c r="L545" s="2">
        <f t="shared" ref="L545" si="172">G$13</f>
        <v>1316</v>
      </c>
      <c r="M545" s="2">
        <f t="shared" ref="M545" si="173">H$13</f>
        <v>1123</v>
      </c>
      <c r="N545" s="2">
        <f t="shared" ref="N545" si="174">I$13</f>
        <v>1051</v>
      </c>
    </row>
    <row r="546" spans="1:20" ht="15" customHeight="1" x14ac:dyDescent="0.15">
      <c r="B546" s="34" t="s">
        <v>373</v>
      </c>
      <c r="E546" s="18">
        <v>313</v>
      </c>
      <c r="F546" s="18">
        <v>14</v>
      </c>
      <c r="G546" s="18">
        <v>299</v>
      </c>
      <c r="H546" s="18">
        <v>0</v>
      </c>
      <c r="I546" s="67">
        <v>0</v>
      </c>
      <c r="J546" s="109">
        <f t="shared" ref="J546:J551" si="175">E546/J$5*100</f>
        <v>15.784165405950578</v>
      </c>
      <c r="K546" s="24">
        <f t="shared" ref="K546:K551" si="176">F546/K$5*100</f>
        <v>2.0989505247376314</v>
      </c>
      <c r="L546" s="4">
        <f t="shared" ref="L546:L551" si="177">G546/L$5*100</f>
        <v>22.720364741641337</v>
      </c>
      <c r="M546" s="4">
        <f t="shared" ref="M546:M551" si="178">H546/M$5*100</f>
        <v>0</v>
      </c>
      <c r="N546" s="4">
        <f t="shared" ref="N546:N551" si="179">I546/N$5*100</f>
        <v>0</v>
      </c>
    </row>
    <row r="547" spans="1:20" ht="15" customHeight="1" x14ac:dyDescent="0.15">
      <c r="B547" s="34" t="s">
        <v>258</v>
      </c>
      <c r="E547" s="18">
        <v>662</v>
      </c>
      <c r="F547" s="18">
        <v>177</v>
      </c>
      <c r="G547" s="18">
        <v>485</v>
      </c>
      <c r="H547" s="18">
        <v>0</v>
      </c>
      <c r="I547" s="67">
        <v>0</v>
      </c>
      <c r="J547" s="109">
        <f t="shared" ref="J547" si="180">E547/J$5*100</f>
        <v>33.383761976802823</v>
      </c>
      <c r="K547" s="24">
        <f t="shared" ref="K547" si="181">F547/K$5*100</f>
        <v>26.536731634182907</v>
      </c>
      <c r="L547" s="4">
        <f t="shared" ref="L547" si="182">G547/L$5*100</f>
        <v>36.854103343465042</v>
      </c>
      <c r="M547" s="4">
        <f t="shared" ref="M547" si="183">H547/M$5*100</f>
        <v>0</v>
      </c>
      <c r="N547" s="4">
        <f t="shared" ref="N547" si="184">I547/N$5*100</f>
        <v>0</v>
      </c>
    </row>
    <row r="548" spans="1:20" ht="15" customHeight="1" x14ac:dyDescent="0.15">
      <c r="B548" s="34" t="s">
        <v>259</v>
      </c>
      <c r="E548" s="18">
        <v>637</v>
      </c>
      <c r="F548" s="18">
        <v>361</v>
      </c>
      <c r="G548" s="18">
        <v>276</v>
      </c>
      <c r="H548" s="18">
        <v>768</v>
      </c>
      <c r="I548" s="67">
        <v>707</v>
      </c>
      <c r="J548" s="109">
        <f t="shared" si="175"/>
        <v>32.123045890065555</v>
      </c>
      <c r="K548" s="24">
        <f t="shared" si="176"/>
        <v>54.122938530734629</v>
      </c>
      <c r="L548" s="4">
        <f t="shared" si="177"/>
        <v>20.972644376899694</v>
      </c>
      <c r="M548" s="4">
        <f t="shared" si="178"/>
        <v>68.388245770258237</v>
      </c>
      <c r="N548" s="4">
        <f t="shared" si="179"/>
        <v>67.269267364414844</v>
      </c>
    </row>
    <row r="549" spans="1:20" ht="15" customHeight="1" x14ac:dyDescent="0.15">
      <c r="B549" s="34" t="s">
        <v>260</v>
      </c>
      <c r="E549" s="18">
        <v>61</v>
      </c>
      <c r="F549" s="18">
        <v>28</v>
      </c>
      <c r="G549" s="18">
        <v>33</v>
      </c>
      <c r="H549" s="18">
        <v>156</v>
      </c>
      <c r="I549" s="67">
        <v>150</v>
      </c>
      <c r="J549" s="109">
        <f t="shared" si="175"/>
        <v>3.0761472516389308</v>
      </c>
      <c r="K549" s="24">
        <f t="shared" si="176"/>
        <v>4.1979010494752629</v>
      </c>
      <c r="L549" s="4">
        <f t="shared" si="177"/>
        <v>2.5075987841945291</v>
      </c>
      <c r="M549" s="4">
        <f t="shared" si="178"/>
        <v>13.891362422083706</v>
      </c>
      <c r="N549" s="4">
        <f t="shared" si="179"/>
        <v>14.2721217887726</v>
      </c>
    </row>
    <row r="550" spans="1:20" ht="15" customHeight="1" x14ac:dyDescent="0.15">
      <c r="B550" s="34" t="s">
        <v>261</v>
      </c>
      <c r="E550" s="18">
        <v>85</v>
      </c>
      <c r="F550" s="18">
        <v>43</v>
      </c>
      <c r="G550" s="18">
        <v>42</v>
      </c>
      <c r="H550" s="18">
        <v>91</v>
      </c>
      <c r="I550" s="67">
        <v>90</v>
      </c>
      <c r="J550" s="109">
        <f t="shared" si="175"/>
        <v>4.2864346949067071</v>
      </c>
      <c r="K550" s="24">
        <f t="shared" si="176"/>
        <v>6.4467766116941538</v>
      </c>
      <c r="L550" s="4">
        <f t="shared" si="177"/>
        <v>3.1914893617021276</v>
      </c>
      <c r="M550" s="4">
        <f t="shared" si="178"/>
        <v>8.1032947462154947</v>
      </c>
      <c r="N550" s="4">
        <f t="shared" si="179"/>
        <v>8.5632730732635576</v>
      </c>
    </row>
    <row r="551" spans="1:20" ht="15" customHeight="1" x14ac:dyDescent="0.15">
      <c r="B551" s="35" t="s">
        <v>158</v>
      </c>
      <c r="C551" s="36"/>
      <c r="D551" s="36"/>
      <c r="E551" s="19">
        <v>225</v>
      </c>
      <c r="F551" s="19">
        <v>44</v>
      </c>
      <c r="G551" s="19">
        <v>181</v>
      </c>
      <c r="H551" s="19">
        <v>108</v>
      </c>
      <c r="I551" s="72">
        <v>104</v>
      </c>
      <c r="J551" s="113">
        <f t="shared" si="175"/>
        <v>11.346444780635402</v>
      </c>
      <c r="K551" s="26">
        <f t="shared" si="176"/>
        <v>6.5967016491754125</v>
      </c>
      <c r="L551" s="5">
        <f t="shared" si="177"/>
        <v>13.753799392097266</v>
      </c>
      <c r="M551" s="5">
        <f t="shared" si="178"/>
        <v>9.6170970614425642</v>
      </c>
      <c r="N551" s="5">
        <f t="shared" si="179"/>
        <v>9.8953377735490005</v>
      </c>
    </row>
    <row r="552" spans="1:20" ht="15" customHeight="1" x14ac:dyDescent="0.15">
      <c r="B552" s="38" t="s">
        <v>1</v>
      </c>
      <c r="C552" s="28"/>
      <c r="D552" s="29"/>
      <c r="E552" s="39">
        <f t="shared" ref="E552:N552" si="185">SUM(E546:E551)</f>
        <v>1983</v>
      </c>
      <c r="F552" s="39">
        <f t="shared" si="185"/>
        <v>667</v>
      </c>
      <c r="G552" s="39">
        <f t="shared" si="185"/>
        <v>1316</v>
      </c>
      <c r="H552" s="39">
        <f t="shared" si="185"/>
        <v>1123</v>
      </c>
      <c r="I552" s="68">
        <f t="shared" si="185"/>
        <v>1051</v>
      </c>
      <c r="J552" s="110">
        <f t="shared" si="185"/>
        <v>100</v>
      </c>
      <c r="K552" s="25">
        <f t="shared" si="185"/>
        <v>100</v>
      </c>
      <c r="L552" s="6">
        <f t="shared" si="185"/>
        <v>99.999999999999986</v>
      </c>
      <c r="M552" s="6">
        <f t="shared" si="185"/>
        <v>100</v>
      </c>
      <c r="N552" s="6">
        <f t="shared" si="185"/>
        <v>100</v>
      </c>
    </row>
    <row r="553" spans="1:20" ht="15" customHeight="1" x14ac:dyDescent="0.15">
      <c r="B553" s="38" t="s">
        <v>262</v>
      </c>
      <c r="C553" s="28"/>
      <c r="D553" s="29"/>
      <c r="E553" s="40">
        <v>17.160947098976095</v>
      </c>
      <c r="F553" s="40">
        <v>19.673850722311389</v>
      </c>
      <c r="G553" s="40">
        <v>15.781617621145363</v>
      </c>
      <c r="H553" s="40">
        <v>21.849974384236457</v>
      </c>
      <c r="I553" s="40">
        <v>21.985701161562829</v>
      </c>
    </row>
    <row r="554" spans="1:20" ht="15" customHeight="1" x14ac:dyDescent="0.15">
      <c r="B554" s="38" t="s">
        <v>263</v>
      </c>
      <c r="C554" s="28"/>
      <c r="D554" s="29"/>
      <c r="E554" s="71">
        <v>84.29</v>
      </c>
      <c r="F554" s="71">
        <v>84.29</v>
      </c>
      <c r="G554" s="71">
        <v>80</v>
      </c>
      <c r="H554" s="71">
        <v>72.66</v>
      </c>
      <c r="I554" s="71">
        <v>72.66</v>
      </c>
    </row>
    <row r="555" spans="1:20" ht="15" customHeight="1" x14ac:dyDescent="0.15">
      <c r="B555" s="38" t="s">
        <v>264</v>
      </c>
      <c r="C555" s="28"/>
      <c r="D555" s="29"/>
      <c r="E555" s="71">
        <v>5.25</v>
      </c>
      <c r="F555" s="71">
        <v>8.64</v>
      </c>
      <c r="G555" s="71">
        <v>5.25</v>
      </c>
      <c r="H555" s="71">
        <v>18</v>
      </c>
      <c r="I555" s="71">
        <v>18</v>
      </c>
    </row>
    <row r="556" spans="1:20" ht="15" customHeight="1" x14ac:dyDescent="0.15">
      <c r="B556" s="62"/>
      <c r="C556" s="45"/>
      <c r="D556" s="45"/>
      <c r="E556" s="111"/>
      <c r="F556" s="30"/>
      <c r="G556" s="30"/>
      <c r="H556" s="111"/>
      <c r="I556" s="30"/>
      <c r="J556" s="30"/>
      <c r="K556" s="111"/>
      <c r="L556" s="30"/>
      <c r="M556" s="30"/>
      <c r="N556" s="111"/>
      <c r="O556" s="30"/>
      <c r="P556" s="245"/>
      <c r="Q556" s="245"/>
      <c r="R556" s="245"/>
      <c r="S556" s="245"/>
      <c r="T556" s="245"/>
    </row>
    <row r="557" spans="1:20" ht="15" customHeight="1" x14ac:dyDescent="0.15">
      <c r="A557" s="1" t="s">
        <v>394</v>
      </c>
      <c r="B557" s="22"/>
      <c r="K557" s="7"/>
      <c r="P557" s="245"/>
      <c r="Q557" s="245"/>
      <c r="R557" s="245"/>
      <c r="S557" s="245"/>
      <c r="T557" s="245"/>
    </row>
    <row r="558" spans="1:20" ht="13.65" customHeight="1" x14ac:dyDescent="0.15">
      <c r="B558" s="64"/>
      <c r="C558" s="33"/>
      <c r="D558" s="33"/>
      <c r="E558" s="79"/>
      <c r="F558" s="86"/>
      <c r="G558" s="83" t="s">
        <v>214</v>
      </c>
      <c r="H558" s="86"/>
      <c r="I558" s="86"/>
      <c r="J558" s="106"/>
      <c r="K558" s="86"/>
      <c r="L558" s="83" t="s">
        <v>215</v>
      </c>
      <c r="M558" s="86"/>
      <c r="N558" s="84"/>
      <c r="P558" s="245"/>
      <c r="Q558" s="245"/>
      <c r="R558" s="245"/>
      <c r="S558" s="245"/>
      <c r="T558" s="245"/>
    </row>
    <row r="559" spans="1:20" ht="22.65" customHeight="1" x14ac:dyDescent="0.15">
      <c r="B559" s="34"/>
      <c r="D559" s="75"/>
      <c r="E559" s="96" t="s">
        <v>512</v>
      </c>
      <c r="F559" s="96" t="s">
        <v>210</v>
      </c>
      <c r="G559" s="96" t="s">
        <v>211</v>
      </c>
      <c r="H559" s="96" t="s">
        <v>514</v>
      </c>
      <c r="I559" s="102" t="s">
        <v>213</v>
      </c>
      <c r="J559" s="105" t="s">
        <v>512</v>
      </c>
      <c r="K559" s="96" t="s">
        <v>210</v>
      </c>
      <c r="L559" s="96" t="s">
        <v>211</v>
      </c>
      <c r="M559" s="96" t="s">
        <v>514</v>
      </c>
      <c r="N559" s="96" t="s">
        <v>213</v>
      </c>
    </row>
    <row r="560" spans="1:20" ht="12" customHeight="1" x14ac:dyDescent="0.15">
      <c r="B560" s="35"/>
      <c r="C560" s="36"/>
      <c r="D560" s="76"/>
      <c r="E560" s="37"/>
      <c r="F560" s="37"/>
      <c r="G560" s="37"/>
      <c r="H560" s="37"/>
      <c r="I560" s="66"/>
      <c r="J560" s="107">
        <f>E$571</f>
        <v>1983</v>
      </c>
      <c r="K560" s="2">
        <f t="shared" ref="K560:N560" si="186">F$571</f>
        <v>667</v>
      </c>
      <c r="L560" s="2">
        <f t="shared" si="186"/>
        <v>1316</v>
      </c>
      <c r="M560" s="2">
        <f t="shared" si="186"/>
        <v>1123</v>
      </c>
      <c r="N560" s="2">
        <f t="shared" si="186"/>
        <v>1051</v>
      </c>
    </row>
    <row r="561" spans="2:20" ht="15" customHeight="1" x14ac:dyDescent="0.15">
      <c r="B561" s="34" t="s">
        <v>293</v>
      </c>
      <c r="E561" s="17">
        <v>291</v>
      </c>
      <c r="F561" s="17">
        <v>15</v>
      </c>
      <c r="G561" s="17">
        <v>276</v>
      </c>
      <c r="H561" s="17">
        <v>69</v>
      </c>
      <c r="I561" s="103">
        <v>66</v>
      </c>
      <c r="J561" s="108">
        <f>E561/J$560*100</f>
        <v>14.674735249621785</v>
      </c>
      <c r="K561" s="98">
        <f t="shared" ref="K561:K570" si="187">F561/K$560*100</f>
        <v>2.2488755622188905</v>
      </c>
      <c r="L561" s="3">
        <f t="shared" ref="L561:L570" si="188">G561/L$560*100</f>
        <v>20.972644376899694</v>
      </c>
      <c r="M561" s="3">
        <f t="shared" ref="M561:M570" si="189">H561/M$560*100</f>
        <v>6.1442564559216386</v>
      </c>
      <c r="N561" s="3">
        <f t="shared" ref="N561:N570" si="190">I561/N$560*100</f>
        <v>6.279733587059944</v>
      </c>
    </row>
    <row r="562" spans="2:20" ht="15" customHeight="1" x14ac:dyDescent="0.15">
      <c r="B562" s="34" t="s">
        <v>295</v>
      </c>
      <c r="E562" s="18">
        <v>178</v>
      </c>
      <c r="F562" s="18">
        <v>18</v>
      </c>
      <c r="G562" s="18">
        <v>160</v>
      </c>
      <c r="H562" s="18">
        <v>94</v>
      </c>
      <c r="I562" s="67">
        <v>92</v>
      </c>
      <c r="J562" s="109">
        <f t="shared" ref="J562:J570" si="191">E562/J$560*100</f>
        <v>8.97629853756934</v>
      </c>
      <c r="K562" s="24">
        <f t="shared" si="187"/>
        <v>2.6986506746626686</v>
      </c>
      <c r="L562" s="4">
        <f t="shared" si="188"/>
        <v>12.158054711246201</v>
      </c>
      <c r="M562" s="4">
        <f t="shared" si="189"/>
        <v>8.370436331255565</v>
      </c>
      <c r="N562" s="4">
        <f t="shared" si="190"/>
        <v>8.7535680304471946</v>
      </c>
    </row>
    <row r="563" spans="2:20" ht="15" customHeight="1" x14ac:dyDescent="0.15">
      <c r="B563" s="34" t="s">
        <v>296</v>
      </c>
      <c r="E563" s="18">
        <v>154</v>
      </c>
      <c r="F563" s="18">
        <v>32</v>
      </c>
      <c r="G563" s="18">
        <v>122</v>
      </c>
      <c r="H563" s="18">
        <v>171</v>
      </c>
      <c r="I563" s="67">
        <v>164</v>
      </c>
      <c r="J563" s="109">
        <f t="shared" si="191"/>
        <v>7.7660110943015628</v>
      </c>
      <c r="K563" s="24">
        <f t="shared" si="187"/>
        <v>4.7976011994003001</v>
      </c>
      <c r="L563" s="4">
        <f t="shared" si="188"/>
        <v>9.2705167173252274</v>
      </c>
      <c r="M563" s="4">
        <f t="shared" si="189"/>
        <v>15.227070347284061</v>
      </c>
      <c r="N563" s="4">
        <f t="shared" si="190"/>
        <v>15.604186489058039</v>
      </c>
    </row>
    <row r="564" spans="2:20" ht="15" customHeight="1" x14ac:dyDescent="0.15">
      <c r="B564" s="34" t="s">
        <v>297</v>
      </c>
      <c r="E564" s="18">
        <v>108</v>
      </c>
      <c r="F564" s="18">
        <v>42</v>
      </c>
      <c r="G564" s="18">
        <v>66</v>
      </c>
      <c r="H564" s="18">
        <v>119</v>
      </c>
      <c r="I564" s="67">
        <v>110</v>
      </c>
      <c r="J564" s="109">
        <f t="shared" si="191"/>
        <v>5.4462934947049924</v>
      </c>
      <c r="K564" s="24">
        <f t="shared" si="187"/>
        <v>6.2968515742128934</v>
      </c>
      <c r="L564" s="4">
        <f t="shared" si="188"/>
        <v>5.0151975683890582</v>
      </c>
      <c r="M564" s="4">
        <f t="shared" si="189"/>
        <v>10.596616206589493</v>
      </c>
      <c r="N564" s="4">
        <f t="shared" si="190"/>
        <v>10.466222645099906</v>
      </c>
    </row>
    <row r="565" spans="2:20" ht="15" customHeight="1" x14ac:dyDescent="0.15">
      <c r="B565" s="34" t="s">
        <v>298</v>
      </c>
      <c r="E565" s="18">
        <v>51</v>
      </c>
      <c r="F565" s="18">
        <v>28</v>
      </c>
      <c r="G565" s="18">
        <v>23</v>
      </c>
      <c r="H565" s="18">
        <v>62</v>
      </c>
      <c r="I565" s="67">
        <v>57</v>
      </c>
      <c r="J565" s="109">
        <f t="shared" si="191"/>
        <v>2.5718608169440245</v>
      </c>
      <c r="K565" s="24">
        <f t="shared" si="187"/>
        <v>4.1979010494752629</v>
      </c>
      <c r="L565" s="4">
        <f t="shared" si="188"/>
        <v>1.7477203647416413</v>
      </c>
      <c r="M565" s="4">
        <f t="shared" si="189"/>
        <v>5.520926090828139</v>
      </c>
      <c r="N565" s="4">
        <f t="shared" si="190"/>
        <v>5.4234062797335874</v>
      </c>
    </row>
    <row r="566" spans="2:20" ht="15" customHeight="1" x14ac:dyDescent="0.15">
      <c r="B566" s="34" t="s">
        <v>299</v>
      </c>
      <c r="E566" s="18">
        <v>39</v>
      </c>
      <c r="F566" s="18">
        <v>25</v>
      </c>
      <c r="G566" s="18">
        <v>14</v>
      </c>
      <c r="H566" s="18">
        <v>50</v>
      </c>
      <c r="I566" s="67">
        <v>48</v>
      </c>
      <c r="J566" s="109">
        <f t="shared" si="191"/>
        <v>1.9667170953101363</v>
      </c>
      <c r="K566" s="24">
        <f t="shared" si="187"/>
        <v>3.7481259370314843</v>
      </c>
      <c r="L566" s="4">
        <f t="shared" si="188"/>
        <v>1.0638297872340425</v>
      </c>
      <c r="M566" s="4">
        <f t="shared" si="189"/>
        <v>4.4523597506678536</v>
      </c>
      <c r="N566" s="4">
        <f t="shared" si="190"/>
        <v>4.5670789724072316</v>
      </c>
    </row>
    <row r="567" spans="2:20" ht="15" customHeight="1" x14ac:dyDescent="0.15">
      <c r="B567" s="34" t="s">
        <v>300</v>
      </c>
      <c r="E567" s="18">
        <v>59</v>
      </c>
      <c r="F567" s="18">
        <v>47</v>
      </c>
      <c r="G567" s="18">
        <v>12</v>
      </c>
      <c r="H567" s="18">
        <v>47</v>
      </c>
      <c r="I567" s="67">
        <v>41</v>
      </c>
      <c r="J567" s="109">
        <f t="shared" ref="J567:J568" si="192">E567/J$560*100</f>
        <v>2.9752899646999493</v>
      </c>
      <c r="K567" s="24">
        <f t="shared" ref="K567:K568" si="193">F567/K$560*100</f>
        <v>7.0464767616191901</v>
      </c>
      <c r="L567" s="4">
        <f t="shared" ref="L567:L568" si="194">G567/L$560*100</f>
        <v>0.91185410334346495</v>
      </c>
      <c r="M567" s="4">
        <f t="shared" ref="M567:M568" si="195">H567/M$560*100</f>
        <v>4.1852181656277825</v>
      </c>
      <c r="N567" s="4">
        <f t="shared" ref="N567:N568" si="196">I567/N$560*100</f>
        <v>3.9010466222645097</v>
      </c>
    </row>
    <row r="568" spans="2:20" ht="15" customHeight="1" x14ac:dyDescent="0.15">
      <c r="B568" s="34" t="s">
        <v>301</v>
      </c>
      <c r="E568" s="18">
        <v>44</v>
      </c>
      <c r="F568" s="18">
        <v>37</v>
      </c>
      <c r="G568" s="18">
        <v>7</v>
      </c>
      <c r="H568" s="18">
        <v>13</v>
      </c>
      <c r="I568" s="67">
        <v>12</v>
      </c>
      <c r="J568" s="109">
        <f t="shared" si="192"/>
        <v>2.2188603126575899</v>
      </c>
      <c r="K568" s="24">
        <f t="shared" si="193"/>
        <v>5.5472263868065967</v>
      </c>
      <c r="L568" s="4">
        <f t="shared" si="194"/>
        <v>0.53191489361702127</v>
      </c>
      <c r="M568" s="4">
        <f t="shared" si="195"/>
        <v>1.1576135351736421</v>
      </c>
      <c r="N568" s="4">
        <f t="shared" si="196"/>
        <v>1.1417697431018079</v>
      </c>
    </row>
    <row r="569" spans="2:20" ht="15" customHeight="1" x14ac:dyDescent="0.15">
      <c r="B569" s="34" t="s">
        <v>294</v>
      </c>
      <c r="E569" s="18">
        <v>136</v>
      </c>
      <c r="F569" s="18">
        <v>121</v>
      </c>
      <c r="G569" s="18">
        <v>15</v>
      </c>
      <c r="H569" s="18">
        <v>12</v>
      </c>
      <c r="I569" s="67">
        <v>9</v>
      </c>
      <c r="J569" s="109">
        <f t="shared" si="191"/>
        <v>6.8582955118507316</v>
      </c>
      <c r="K569" s="24">
        <f t="shared" si="187"/>
        <v>18.140929535232384</v>
      </c>
      <c r="L569" s="4">
        <f t="shared" si="188"/>
        <v>1.1398176291793314</v>
      </c>
      <c r="M569" s="4">
        <f t="shared" si="189"/>
        <v>1.068566340160285</v>
      </c>
      <c r="N569" s="4">
        <f t="shared" si="190"/>
        <v>0.85632730732635576</v>
      </c>
    </row>
    <row r="570" spans="2:20" ht="15" customHeight="1" x14ac:dyDescent="0.15">
      <c r="B570" s="34" t="s">
        <v>158</v>
      </c>
      <c r="E570" s="18">
        <v>923</v>
      </c>
      <c r="F570" s="18">
        <v>302</v>
      </c>
      <c r="G570" s="18">
        <v>621</v>
      </c>
      <c r="H570" s="18">
        <v>486</v>
      </c>
      <c r="I570" s="67">
        <v>452</v>
      </c>
      <c r="J570" s="109">
        <f t="shared" si="191"/>
        <v>46.545637922339886</v>
      </c>
      <c r="K570" s="24">
        <f t="shared" si="187"/>
        <v>45.277361319340329</v>
      </c>
      <c r="L570" s="4">
        <f t="shared" si="188"/>
        <v>47.18844984802432</v>
      </c>
      <c r="M570" s="4">
        <f t="shared" si="189"/>
        <v>43.276936776491546</v>
      </c>
      <c r="N570" s="4">
        <f t="shared" si="190"/>
        <v>43.006660323501428</v>
      </c>
    </row>
    <row r="571" spans="2:20" ht="15" customHeight="1" x14ac:dyDescent="0.15">
      <c r="B571" s="38" t="s">
        <v>1</v>
      </c>
      <c r="C571" s="28"/>
      <c r="D571" s="29"/>
      <c r="E571" s="39">
        <f t="shared" ref="E571:N571" si="197">SUM(E561:E570)</f>
        <v>1983</v>
      </c>
      <c r="F571" s="39">
        <f t="shared" si="197"/>
        <v>667</v>
      </c>
      <c r="G571" s="39">
        <f t="shared" si="197"/>
        <v>1316</v>
      </c>
      <c r="H571" s="39">
        <f t="shared" si="197"/>
        <v>1123</v>
      </c>
      <c r="I571" s="68">
        <f t="shared" si="197"/>
        <v>1051</v>
      </c>
      <c r="J571" s="110">
        <f t="shared" si="197"/>
        <v>100</v>
      </c>
      <c r="K571" s="25">
        <f t="shared" si="197"/>
        <v>100</v>
      </c>
      <c r="L571" s="6">
        <f t="shared" si="197"/>
        <v>100</v>
      </c>
      <c r="M571" s="6">
        <f t="shared" si="197"/>
        <v>100.00000000000001</v>
      </c>
      <c r="N571" s="6">
        <f t="shared" si="197"/>
        <v>100</v>
      </c>
    </row>
    <row r="572" spans="2:20" ht="15" customHeight="1" x14ac:dyDescent="0.15">
      <c r="B572" s="38" t="s">
        <v>286</v>
      </c>
      <c r="C572" s="28"/>
      <c r="D572" s="29"/>
      <c r="E572" s="39">
        <v>172833.03780937634</v>
      </c>
      <c r="F572" s="47">
        <v>272759.7147175438</v>
      </c>
      <c r="G572" s="47">
        <v>120353.56000868419</v>
      </c>
      <c r="H572" s="47">
        <v>148503.01726844584</v>
      </c>
      <c r="I572" s="47">
        <v>146572.69115191986</v>
      </c>
    </row>
    <row r="573" spans="2:20" ht="15" customHeight="1" x14ac:dyDescent="0.15">
      <c r="B573" s="38" t="s">
        <v>382</v>
      </c>
      <c r="C573" s="28"/>
      <c r="D573" s="29"/>
      <c r="E573" s="39">
        <v>153240.05974535545</v>
      </c>
      <c r="F573" s="47">
        <v>245812.22379762123</v>
      </c>
      <c r="G573" s="47">
        <v>112528.19481900345</v>
      </c>
      <c r="H573" s="47">
        <v>144127.09043478261</v>
      </c>
      <c r="I573" s="47">
        <v>142791.28465804068</v>
      </c>
    </row>
    <row r="574" spans="2:20" ht="15" customHeight="1" x14ac:dyDescent="0.15">
      <c r="B574" s="38" t="s">
        <v>287</v>
      </c>
      <c r="C574" s="28"/>
      <c r="D574" s="29"/>
      <c r="E574" s="246">
        <v>4977940</v>
      </c>
      <c r="F574" s="246">
        <v>4977940</v>
      </c>
      <c r="G574" s="246">
        <v>835027.22222222225</v>
      </c>
      <c r="H574" s="246">
        <v>535100</v>
      </c>
      <c r="I574" s="246">
        <v>436866.66666666663</v>
      </c>
    </row>
    <row r="575" spans="2:20" ht="15" customHeight="1" x14ac:dyDescent="0.15">
      <c r="B575" s="38" t="s">
        <v>288</v>
      </c>
      <c r="C575" s="28"/>
      <c r="D575" s="29"/>
      <c r="E575" s="47">
        <v>30000</v>
      </c>
      <c r="F575" s="47">
        <v>50400</v>
      </c>
      <c r="G575" s="47">
        <v>30000</v>
      </c>
      <c r="H575" s="47">
        <v>31250</v>
      </c>
      <c r="I575" s="47">
        <v>31250</v>
      </c>
    </row>
    <row r="576" spans="2:20" ht="15" customHeight="1" x14ac:dyDescent="0.15">
      <c r="B576" s="62"/>
      <c r="C576" s="45"/>
      <c r="D576" s="45"/>
      <c r="E576" s="111"/>
      <c r="F576" s="30"/>
      <c r="G576" s="30"/>
      <c r="H576" s="111"/>
      <c r="I576" s="30"/>
      <c r="J576" s="30"/>
      <c r="K576" s="111"/>
      <c r="L576" s="30"/>
      <c r="M576" s="30"/>
      <c r="N576" s="111"/>
      <c r="O576" s="30"/>
      <c r="P576" s="187"/>
      <c r="Q576" s="187"/>
      <c r="R576" s="187"/>
      <c r="S576" s="187"/>
      <c r="T576" s="187"/>
    </row>
    <row r="577" spans="1:20" ht="15" customHeight="1" x14ac:dyDescent="0.15">
      <c r="A577" s="1" t="s">
        <v>395</v>
      </c>
      <c r="B577" s="204"/>
      <c r="C577" s="112"/>
      <c r="D577" s="112"/>
      <c r="P577" s="187"/>
      <c r="Q577" s="187"/>
      <c r="R577" s="187"/>
      <c r="S577" s="187"/>
      <c r="T577" s="187"/>
    </row>
    <row r="578" spans="1:20" ht="13.65" customHeight="1" x14ac:dyDescent="0.15">
      <c r="B578" s="64"/>
      <c r="C578" s="33"/>
      <c r="D578" s="33"/>
      <c r="E578" s="79"/>
      <c r="F578" s="86"/>
      <c r="G578" s="83" t="s">
        <v>214</v>
      </c>
      <c r="H578" s="86"/>
      <c r="I578" s="86"/>
      <c r="J578" s="106"/>
      <c r="K578" s="86"/>
      <c r="L578" s="83" t="s">
        <v>215</v>
      </c>
      <c r="M578" s="86"/>
      <c r="N578" s="84"/>
      <c r="P578" s="187"/>
      <c r="Q578" s="187"/>
      <c r="R578" s="187"/>
      <c r="S578" s="187"/>
      <c r="T578" s="187"/>
    </row>
    <row r="579" spans="1:20" ht="22.65" customHeight="1" x14ac:dyDescent="0.15">
      <c r="B579" s="34"/>
      <c r="D579" s="75"/>
      <c r="E579" s="96" t="s">
        <v>512</v>
      </c>
      <c r="F579" s="96" t="s">
        <v>210</v>
      </c>
      <c r="G579" s="96" t="s">
        <v>211</v>
      </c>
      <c r="H579" s="96" t="s">
        <v>514</v>
      </c>
      <c r="I579" s="102" t="s">
        <v>213</v>
      </c>
      <c r="J579" s="105" t="s">
        <v>512</v>
      </c>
      <c r="K579" s="96" t="s">
        <v>210</v>
      </c>
      <c r="L579" s="96" t="s">
        <v>211</v>
      </c>
      <c r="M579" s="96" t="s">
        <v>514</v>
      </c>
      <c r="N579" s="96" t="s">
        <v>213</v>
      </c>
      <c r="P579" s="187"/>
      <c r="Q579" s="187"/>
      <c r="R579" s="187"/>
      <c r="S579" s="187"/>
      <c r="T579" s="187"/>
    </row>
    <row r="580" spans="1:20" ht="12" customHeight="1" x14ac:dyDescent="0.15">
      <c r="B580" s="35"/>
      <c r="C580" s="36"/>
      <c r="D580" s="76"/>
      <c r="E580" s="37"/>
      <c r="F580" s="37"/>
      <c r="G580" s="37"/>
      <c r="H580" s="37"/>
      <c r="I580" s="66"/>
      <c r="J580" s="107">
        <f>E$571</f>
        <v>1983</v>
      </c>
      <c r="K580" s="2">
        <f t="shared" ref="K580" si="198">F$571</f>
        <v>667</v>
      </c>
      <c r="L580" s="2">
        <f t="shared" ref="L580" si="199">G$571</f>
        <v>1316</v>
      </c>
      <c r="M580" s="2">
        <f t="shared" ref="M580" si="200">H$571</f>
        <v>1123</v>
      </c>
      <c r="N580" s="2">
        <f t="shared" ref="N580" si="201">I$571</f>
        <v>1051</v>
      </c>
    </row>
    <row r="581" spans="1:20" ht="15" customHeight="1" x14ac:dyDescent="0.15">
      <c r="B581" s="34" t="s">
        <v>290</v>
      </c>
      <c r="E581" s="17">
        <v>177</v>
      </c>
      <c r="F581" s="17">
        <v>19</v>
      </c>
      <c r="G581" s="17">
        <v>158</v>
      </c>
      <c r="H581" s="17">
        <v>28</v>
      </c>
      <c r="I581" s="103">
        <v>27</v>
      </c>
      <c r="J581" s="108">
        <f t="shared" ref="J581:J591" si="202">E581/J$580*100</f>
        <v>8.9258698940998489</v>
      </c>
      <c r="K581" s="98">
        <f t="shared" ref="K581:K591" si="203">F581/K$580*100</f>
        <v>2.8485757121439281</v>
      </c>
      <c r="L581" s="3">
        <f t="shared" ref="L581:L591" si="204">G581/L$580*100</f>
        <v>12.006079027355623</v>
      </c>
      <c r="M581" s="3">
        <f t="shared" ref="M581:M591" si="205">H581/M$580*100</f>
        <v>2.4933214603739984</v>
      </c>
      <c r="N581" s="3">
        <f t="shared" ref="N581:N591" si="206">I581/N$580*100</f>
        <v>2.5689819219790673</v>
      </c>
    </row>
    <row r="582" spans="1:20" ht="15" customHeight="1" x14ac:dyDescent="0.15">
      <c r="B582" s="34" t="s">
        <v>267</v>
      </c>
      <c r="E582" s="18">
        <v>276</v>
      </c>
      <c r="F582" s="18">
        <v>23</v>
      </c>
      <c r="G582" s="18">
        <v>253</v>
      </c>
      <c r="H582" s="18">
        <v>83</v>
      </c>
      <c r="I582" s="67">
        <v>80</v>
      </c>
      <c r="J582" s="109">
        <f t="shared" si="202"/>
        <v>13.918305597579424</v>
      </c>
      <c r="K582" s="24">
        <f t="shared" si="203"/>
        <v>3.4482758620689653</v>
      </c>
      <c r="L582" s="4">
        <f t="shared" si="204"/>
        <v>19.224924012158056</v>
      </c>
      <c r="M582" s="4">
        <f t="shared" si="205"/>
        <v>7.3909171861086378</v>
      </c>
      <c r="N582" s="4">
        <f t="shared" si="206"/>
        <v>7.6117982873453851</v>
      </c>
    </row>
    <row r="583" spans="1:20" ht="15" customHeight="1" x14ac:dyDescent="0.15">
      <c r="B583" s="34" t="s">
        <v>268</v>
      </c>
      <c r="E583" s="18">
        <v>180</v>
      </c>
      <c r="F583" s="18">
        <v>24</v>
      </c>
      <c r="G583" s="18">
        <v>156</v>
      </c>
      <c r="H583" s="18">
        <v>177</v>
      </c>
      <c r="I583" s="67">
        <v>170</v>
      </c>
      <c r="J583" s="109">
        <f t="shared" si="202"/>
        <v>9.0771558245083206</v>
      </c>
      <c r="K583" s="24">
        <f t="shared" si="203"/>
        <v>3.5982008995502248</v>
      </c>
      <c r="L583" s="4">
        <f t="shared" si="204"/>
        <v>11.854103343465045</v>
      </c>
      <c r="M583" s="4">
        <f t="shared" si="205"/>
        <v>15.761353517364201</v>
      </c>
      <c r="N583" s="4">
        <f t="shared" si="206"/>
        <v>16.175071360608946</v>
      </c>
    </row>
    <row r="584" spans="1:20" ht="15" customHeight="1" x14ac:dyDescent="0.15">
      <c r="B584" s="34" t="s">
        <v>269</v>
      </c>
      <c r="E584" s="18">
        <v>136</v>
      </c>
      <c r="F584" s="18">
        <v>36</v>
      </c>
      <c r="G584" s="18">
        <v>100</v>
      </c>
      <c r="H584" s="18">
        <v>153</v>
      </c>
      <c r="I584" s="67">
        <v>146</v>
      </c>
      <c r="J584" s="109">
        <f t="shared" si="202"/>
        <v>6.8582955118507316</v>
      </c>
      <c r="K584" s="24">
        <f t="shared" si="203"/>
        <v>5.3973013493253372</v>
      </c>
      <c r="L584" s="4">
        <f t="shared" si="204"/>
        <v>7.598784194528875</v>
      </c>
      <c r="M584" s="4">
        <f t="shared" si="205"/>
        <v>13.624220837043632</v>
      </c>
      <c r="N584" s="4">
        <f t="shared" si="206"/>
        <v>13.891531874405327</v>
      </c>
    </row>
    <row r="585" spans="1:20" ht="15" customHeight="1" x14ac:dyDescent="0.15">
      <c r="B585" s="34" t="s">
        <v>270</v>
      </c>
      <c r="E585" s="18">
        <v>83</v>
      </c>
      <c r="F585" s="18">
        <v>30</v>
      </c>
      <c r="G585" s="18">
        <v>53</v>
      </c>
      <c r="H585" s="18">
        <v>99</v>
      </c>
      <c r="I585" s="67">
        <v>86</v>
      </c>
      <c r="J585" s="109">
        <f t="shared" si="202"/>
        <v>4.1855774079677257</v>
      </c>
      <c r="K585" s="24">
        <f t="shared" si="203"/>
        <v>4.497751124437781</v>
      </c>
      <c r="L585" s="4">
        <f t="shared" si="204"/>
        <v>4.0273556231003038</v>
      </c>
      <c r="M585" s="4">
        <f t="shared" si="205"/>
        <v>8.8156723063223499</v>
      </c>
      <c r="N585" s="4">
        <f t="shared" si="206"/>
        <v>8.1826831588962889</v>
      </c>
    </row>
    <row r="586" spans="1:20" ht="15" customHeight="1" x14ac:dyDescent="0.15">
      <c r="B586" s="34" t="s">
        <v>271</v>
      </c>
      <c r="E586" s="18">
        <v>55</v>
      </c>
      <c r="F586" s="18">
        <v>31</v>
      </c>
      <c r="G586" s="18">
        <v>24</v>
      </c>
      <c r="H586" s="18">
        <v>70</v>
      </c>
      <c r="I586" s="67">
        <v>65</v>
      </c>
      <c r="J586" s="109">
        <f t="shared" si="202"/>
        <v>2.7735753908219869</v>
      </c>
      <c r="K586" s="24">
        <f t="shared" si="203"/>
        <v>4.6476761619190405</v>
      </c>
      <c r="L586" s="4">
        <f t="shared" si="204"/>
        <v>1.8237082066869299</v>
      </c>
      <c r="M586" s="4">
        <f t="shared" si="205"/>
        <v>6.2333036509349951</v>
      </c>
      <c r="N586" s="4">
        <f t="shared" si="206"/>
        <v>6.1845861084681255</v>
      </c>
    </row>
    <row r="587" spans="1:20" ht="15" customHeight="1" x14ac:dyDescent="0.15">
      <c r="B587" s="34" t="s">
        <v>272</v>
      </c>
      <c r="E587" s="18">
        <v>90</v>
      </c>
      <c r="F587" s="18">
        <v>63</v>
      </c>
      <c r="G587" s="18">
        <v>27</v>
      </c>
      <c r="H587" s="18">
        <v>50</v>
      </c>
      <c r="I587" s="67">
        <v>43</v>
      </c>
      <c r="J587" s="109">
        <f t="shared" si="202"/>
        <v>4.5385779122541603</v>
      </c>
      <c r="K587" s="24">
        <f t="shared" si="203"/>
        <v>9.4452773613193397</v>
      </c>
      <c r="L587" s="4">
        <f t="shared" si="204"/>
        <v>2.0516717325227964</v>
      </c>
      <c r="M587" s="4">
        <f t="shared" si="205"/>
        <v>4.4523597506678536</v>
      </c>
      <c r="N587" s="4">
        <f t="shared" si="206"/>
        <v>4.0913415794481445</v>
      </c>
    </row>
    <row r="588" spans="1:20" ht="15" customHeight="1" x14ac:dyDescent="0.15">
      <c r="B588" s="34" t="s">
        <v>273</v>
      </c>
      <c r="E588" s="18">
        <v>108</v>
      </c>
      <c r="F588" s="18">
        <v>91</v>
      </c>
      <c r="G588" s="18">
        <v>17</v>
      </c>
      <c r="H588" s="18">
        <v>71</v>
      </c>
      <c r="I588" s="67">
        <v>63</v>
      </c>
      <c r="J588" s="109">
        <f t="shared" si="202"/>
        <v>5.4462934947049924</v>
      </c>
      <c r="K588" s="24">
        <f t="shared" si="203"/>
        <v>13.643178410794601</v>
      </c>
      <c r="L588" s="4">
        <f t="shared" si="204"/>
        <v>1.2917933130699089</v>
      </c>
      <c r="M588" s="4">
        <f t="shared" si="205"/>
        <v>6.3223508459483533</v>
      </c>
      <c r="N588" s="4">
        <f t="shared" si="206"/>
        <v>5.9942911512844903</v>
      </c>
    </row>
    <row r="589" spans="1:20" ht="15" customHeight="1" x14ac:dyDescent="0.15">
      <c r="B589" s="34" t="s">
        <v>291</v>
      </c>
      <c r="E589" s="18">
        <v>86</v>
      </c>
      <c r="F589" s="18">
        <v>74</v>
      </c>
      <c r="G589" s="18">
        <v>12</v>
      </c>
      <c r="H589" s="18">
        <v>11</v>
      </c>
      <c r="I589" s="67">
        <v>10</v>
      </c>
      <c r="J589" s="109">
        <f t="shared" ref="J589" si="207">E589/J$580*100</f>
        <v>4.3368633383761974</v>
      </c>
      <c r="K589" s="24">
        <f t="shared" ref="K589" si="208">F589/K$580*100</f>
        <v>11.094452773613193</v>
      </c>
      <c r="L589" s="4">
        <f t="shared" ref="L589" si="209">G589/L$580*100</f>
        <v>0.91185410334346495</v>
      </c>
      <c r="M589" s="4">
        <f t="shared" ref="M589" si="210">H589/M$580*100</f>
        <v>0.97951914514692784</v>
      </c>
      <c r="N589" s="4">
        <f t="shared" ref="N589" si="211">I589/N$580*100</f>
        <v>0.95147478591817314</v>
      </c>
    </row>
    <row r="590" spans="1:20" ht="15" customHeight="1" x14ac:dyDescent="0.15">
      <c r="B590" s="34" t="s">
        <v>292</v>
      </c>
      <c r="E590" s="18">
        <v>133</v>
      </c>
      <c r="F590" s="18">
        <v>107</v>
      </c>
      <c r="G590" s="18">
        <v>26</v>
      </c>
      <c r="H590" s="18">
        <v>10</v>
      </c>
      <c r="I590" s="67">
        <v>7</v>
      </c>
      <c r="J590" s="109">
        <f t="shared" si="202"/>
        <v>6.7070095814422599</v>
      </c>
      <c r="K590" s="24">
        <f t="shared" si="203"/>
        <v>16.041979010494753</v>
      </c>
      <c r="L590" s="4">
        <f t="shared" si="204"/>
        <v>1.9756838905775076</v>
      </c>
      <c r="M590" s="4">
        <f t="shared" si="205"/>
        <v>0.89047195013357072</v>
      </c>
      <c r="N590" s="4">
        <f t="shared" si="206"/>
        <v>0.66603235014272122</v>
      </c>
    </row>
    <row r="591" spans="1:20" ht="15" customHeight="1" x14ac:dyDescent="0.15">
      <c r="B591" s="34" t="s">
        <v>158</v>
      </c>
      <c r="E591" s="18">
        <v>659</v>
      </c>
      <c r="F591" s="18">
        <v>169</v>
      </c>
      <c r="G591" s="18">
        <v>490</v>
      </c>
      <c r="H591" s="18">
        <v>371</v>
      </c>
      <c r="I591" s="67">
        <v>354</v>
      </c>
      <c r="J591" s="109">
        <f t="shared" si="202"/>
        <v>33.232476046394353</v>
      </c>
      <c r="K591" s="24">
        <f t="shared" si="203"/>
        <v>25.337331334332834</v>
      </c>
      <c r="L591" s="4">
        <f t="shared" si="204"/>
        <v>37.234042553191486</v>
      </c>
      <c r="M591" s="4">
        <f t="shared" si="205"/>
        <v>33.03650934995548</v>
      </c>
      <c r="N591" s="4">
        <f t="shared" si="206"/>
        <v>33.682207421503328</v>
      </c>
    </row>
    <row r="592" spans="1:20" ht="15" customHeight="1" x14ac:dyDescent="0.15">
      <c r="B592" s="38" t="s">
        <v>1</v>
      </c>
      <c r="C592" s="28"/>
      <c r="D592" s="29"/>
      <c r="E592" s="39">
        <f t="shared" ref="E592:N592" si="212">SUM(E581:E591)</f>
        <v>1983</v>
      </c>
      <c r="F592" s="39">
        <f t="shared" si="212"/>
        <v>667</v>
      </c>
      <c r="G592" s="39">
        <f t="shared" si="212"/>
        <v>1316</v>
      </c>
      <c r="H592" s="39">
        <f t="shared" si="212"/>
        <v>1123</v>
      </c>
      <c r="I592" s="68">
        <f t="shared" si="212"/>
        <v>1051</v>
      </c>
      <c r="J592" s="110">
        <f t="shared" si="212"/>
        <v>100</v>
      </c>
      <c r="K592" s="25">
        <f t="shared" si="212"/>
        <v>99.999999999999986</v>
      </c>
      <c r="L592" s="6">
        <f t="shared" si="212"/>
        <v>100</v>
      </c>
      <c r="M592" s="6">
        <f t="shared" si="212"/>
        <v>99.999999999999986</v>
      </c>
      <c r="N592" s="6">
        <f t="shared" si="212"/>
        <v>100</v>
      </c>
    </row>
    <row r="593" spans="1:16" ht="15" customHeight="1" x14ac:dyDescent="0.15">
      <c r="B593" s="38" t="s">
        <v>286</v>
      </c>
      <c r="C593" s="28"/>
      <c r="D593" s="29"/>
      <c r="E593" s="39">
        <v>90661.133206345825</v>
      </c>
      <c r="F593" s="47">
        <v>154314.20210779362</v>
      </c>
      <c r="G593" s="47">
        <v>52284.343481259806</v>
      </c>
      <c r="H593" s="47">
        <v>63719.539007092193</v>
      </c>
      <c r="I593" s="47">
        <v>62049.488283118117</v>
      </c>
    </row>
    <row r="594" spans="1:16" ht="15" customHeight="1" x14ac:dyDescent="0.15">
      <c r="B594" s="38" t="s">
        <v>382</v>
      </c>
      <c r="C594" s="28"/>
      <c r="D594" s="29"/>
      <c r="E594" s="39">
        <v>73421.188264526907</v>
      </c>
      <c r="F594" s="47">
        <v>129904.39704522911</v>
      </c>
      <c r="G594" s="47">
        <v>43737.404114247642</v>
      </c>
      <c r="H594" s="47">
        <v>59811.052114060956</v>
      </c>
      <c r="I594" s="47">
        <v>58732.421833598295</v>
      </c>
    </row>
    <row r="595" spans="1:16" ht="15" customHeight="1" x14ac:dyDescent="0.15">
      <c r="B595" s="38" t="s">
        <v>287</v>
      </c>
      <c r="C595" s="28"/>
      <c r="D595" s="29"/>
      <c r="E595" s="246">
        <v>4828000</v>
      </c>
      <c r="F595" s="246">
        <v>4828000</v>
      </c>
      <c r="G595" s="246">
        <v>636222.22222222225</v>
      </c>
      <c r="H595" s="246">
        <v>396000</v>
      </c>
      <c r="I595" s="246">
        <v>294166.66666666663</v>
      </c>
    </row>
    <row r="596" spans="1:16" ht="15" customHeight="1" x14ac:dyDescent="0.15">
      <c r="B596" s="38" t="s">
        <v>288</v>
      </c>
      <c r="C596" s="28"/>
      <c r="D596" s="29"/>
      <c r="E596" s="47">
        <v>0</v>
      </c>
      <c r="F596" s="47">
        <v>0</v>
      </c>
      <c r="G596" s="47">
        <v>0</v>
      </c>
      <c r="H596" s="47">
        <v>0</v>
      </c>
      <c r="I596" s="47">
        <v>0</v>
      </c>
    </row>
    <row r="597" spans="1:16" ht="15" customHeight="1" x14ac:dyDescent="0.15">
      <c r="B597" s="62"/>
      <c r="C597" s="45"/>
      <c r="D597" s="45"/>
      <c r="E597" s="111"/>
      <c r="F597" s="30"/>
      <c r="G597" s="30"/>
      <c r="H597" s="111"/>
      <c r="I597" s="30"/>
      <c r="J597" s="30"/>
      <c r="K597" s="111"/>
      <c r="L597" s="30"/>
      <c r="M597" s="30"/>
      <c r="N597" s="111"/>
      <c r="O597" s="30"/>
    </row>
    <row r="598" spans="1:16" ht="15" customHeight="1" x14ac:dyDescent="0.15">
      <c r="A598" s="1" t="s">
        <v>526</v>
      </c>
      <c r="B598" s="204"/>
      <c r="C598" s="112"/>
      <c r="D598" s="112"/>
      <c r="O598" s="30"/>
    </row>
    <row r="599" spans="1:16" ht="15" customHeight="1" x14ac:dyDescent="0.15">
      <c r="B599" s="64"/>
      <c r="C599" s="33"/>
      <c r="D599" s="33"/>
      <c r="E599" s="79"/>
      <c r="F599" s="86"/>
      <c r="G599" s="83" t="s">
        <v>2</v>
      </c>
      <c r="H599" s="86"/>
      <c r="I599" s="86"/>
      <c r="J599" s="106"/>
      <c r="K599" s="86"/>
      <c r="L599" s="83" t="s">
        <v>3</v>
      </c>
      <c r="M599" s="86"/>
      <c r="N599" s="84"/>
      <c r="O599" s="30"/>
    </row>
    <row r="600" spans="1:16" ht="19.2" x14ac:dyDescent="0.15">
      <c r="B600" s="34"/>
      <c r="D600" s="75"/>
      <c r="E600" s="96" t="s">
        <v>512</v>
      </c>
      <c r="F600" s="96" t="s">
        <v>210</v>
      </c>
      <c r="G600" s="96" t="s">
        <v>211</v>
      </c>
      <c r="H600" s="96" t="s">
        <v>514</v>
      </c>
      <c r="I600" s="102" t="s">
        <v>213</v>
      </c>
      <c r="J600" s="105" t="s">
        <v>512</v>
      </c>
      <c r="K600" s="96" t="s">
        <v>210</v>
      </c>
      <c r="L600" s="96" t="s">
        <v>211</v>
      </c>
      <c r="M600" s="96" t="s">
        <v>514</v>
      </c>
      <c r="N600" s="96" t="s">
        <v>213</v>
      </c>
      <c r="O600" s="30"/>
    </row>
    <row r="601" spans="1:16" ht="15" customHeight="1" x14ac:dyDescent="0.15">
      <c r="B601" s="35"/>
      <c r="C601" s="36"/>
      <c r="D601" s="76"/>
      <c r="E601" s="37"/>
      <c r="F601" s="37"/>
      <c r="G601" s="37"/>
      <c r="H601" s="37"/>
      <c r="I601" s="66"/>
      <c r="J601" s="107">
        <f>E$13</f>
        <v>1983</v>
      </c>
      <c r="K601" s="2">
        <f t="shared" ref="K601" si="213">F$13</f>
        <v>667</v>
      </c>
      <c r="L601" s="2">
        <f t="shared" ref="L601" si="214">G$13</f>
        <v>1316</v>
      </c>
      <c r="M601" s="2">
        <f t="shared" ref="M601" si="215">H$13</f>
        <v>1123</v>
      </c>
      <c r="N601" s="2">
        <f t="shared" ref="N601" si="216">I$13</f>
        <v>1051</v>
      </c>
      <c r="O601" s="30"/>
    </row>
    <row r="602" spans="1:16" ht="15" customHeight="1" x14ac:dyDescent="0.15">
      <c r="B602" s="34" t="s">
        <v>527</v>
      </c>
      <c r="E602" s="17">
        <v>163</v>
      </c>
      <c r="F602" s="17">
        <v>27</v>
      </c>
      <c r="G602" s="17">
        <v>136</v>
      </c>
      <c r="H602" s="17">
        <v>132</v>
      </c>
      <c r="I602" s="103">
        <v>127</v>
      </c>
      <c r="J602" s="108">
        <f>E602/J$601*100</f>
        <v>8.2198688855269797</v>
      </c>
      <c r="K602" s="98">
        <f t="shared" ref="K602:K609" si="217">F602/K$601*100</f>
        <v>4.0479760119940025</v>
      </c>
      <c r="L602" s="3">
        <f t="shared" ref="L602:L609" si="218">G602/L$601*100</f>
        <v>10.334346504559271</v>
      </c>
      <c r="M602" s="3">
        <f t="shared" ref="M602:M609" si="219">H602/M$601*100</f>
        <v>11.754229741763135</v>
      </c>
      <c r="N602" s="3">
        <f t="shared" ref="N602:N609" si="220">I602/N$601*100</f>
        <v>12.0837297811608</v>
      </c>
      <c r="O602" s="111"/>
      <c r="P602" s="187"/>
    </row>
    <row r="603" spans="1:16" ht="15" customHeight="1" x14ac:dyDescent="0.15">
      <c r="B603" s="34" t="s">
        <v>528</v>
      </c>
      <c r="E603" s="18">
        <v>317</v>
      </c>
      <c r="F603" s="18">
        <v>47</v>
      </c>
      <c r="G603" s="18">
        <v>270</v>
      </c>
      <c r="H603" s="18">
        <v>298</v>
      </c>
      <c r="I603" s="67">
        <v>282</v>
      </c>
      <c r="J603" s="109">
        <f t="shared" ref="J603:J609" si="221">E603/J$601*100</f>
        <v>15.985879979828542</v>
      </c>
      <c r="K603" s="24">
        <f t="shared" si="217"/>
        <v>7.0464767616191901</v>
      </c>
      <c r="L603" s="4">
        <f t="shared" si="218"/>
        <v>20.516717325227962</v>
      </c>
      <c r="M603" s="4">
        <f t="shared" si="219"/>
        <v>26.536064113980412</v>
      </c>
      <c r="N603" s="4">
        <f t="shared" si="220"/>
        <v>26.831588962892482</v>
      </c>
      <c r="O603" s="111"/>
      <c r="P603" s="187"/>
    </row>
    <row r="604" spans="1:16" ht="15" customHeight="1" x14ac:dyDescent="0.15">
      <c r="B604" s="34" t="s">
        <v>529</v>
      </c>
      <c r="E604" s="18">
        <v>238</v>
      </c>
      <c r="F604" s="18">
        <v>61</v>
      </c>
      <c r="G604" s="18">
        <v>177</v>
      </c>
      <c r="H604" s="18">
        <v>170</v>
      </c>
      <c r="I604" s="67">
        <v>152</v>
      </c>
      <c r="J604" s="109">
        <f t="shared" si="221"/>
        <v>12.00201714573878</v>
      </c>
      <c r="K604" s="24">
        <f t="shared" si="217"/>
        <v>9.1454272863568224</v>
      </c>
      <c r="L604" s="4">
        <f t="shared" si="218"/>
        <v>13.449848024316111</v>
      </c>
      <c r="M604" s="4">
        <f t="shared" si="219"/>
        <v>15.138023152270705</v>
      </c>
      <c r="N604" s="4">
        <f t="shared" si="220"/>
        <v>14.462416745956233</v>
      </c>
      <c r="O604" s="111"/>
      <c r="P604" s="187"/>
    </row>
    <row r="605" spans="1:16" ht="15" customHeight="1" x14ac:dyDescent="0.15">
      <c r="B605" s="34" t="s">
        <v>530</v>
      </c>
      <c r="E605" s="18">
        <v>128</v>
      </c>
      <c r="F605" s="18">
        <v>57</v>
      </c>
      <c r="G605" s="18">
        <v>71</v>
      </c>
      <c r="H605" s="18">
        <v>57</v>
      </c>
      <c r="I605" s="67">
        <v>54</v>
      </c>
      <c r="J605" s="109">
        <f t="shared" si="221"/>
        <v>6.4548663640948067</v>
      </c>
      <c r="K605" s="24">
        <f t="shared" si="217"/>
        <v>8.5457271364317844</v>
      </c>
      <c r="L605" s="4">
        <f t="shared" si="218"/>
        <v>5.3951367781155017</v>
      </c>
      <c r="M605" s="4">
        <f t="shared" si="219"/>
        <v>5.0756901157613532</v>
      </c>
      <c r="N605" s="4">
        <f t="shared" si="220"/>
        <v>5.1379638439581345</v>
      </c>
      <c r="O605" s="111"/>
      <c r="P605" s="187"/>
    </row>
    <row r="606" spans="1:16" ht="15" customHeight="1" x14ac:dyDescent="0.15">
      <c r="B606" s="34" t="s">
        <v>531</v>
      </c>
      <c r="E606" s="18">
        <v>69</v>
      </c>
      <c r="F606" s="18">
        <v>38</v>
      </c>
      <c r="G606" s="18">
        <v>31</v>
      </c>
      <c r="H606" s="18">
        <v>26</v>
      </c>
      <c r="I606" s="67">
        <v>22</v>
      </c>
      <c r="J606" s="109">
        <f t="shared" si="221"/>
        <v>3.4795763993948561</v>
      </c>
      <c r="K606" s="24">
        <f t="shared" si="217"/>
        <v>5.6971514242878563</v>
      </c>
      <c r="L606" s="4">
        <f t="shared" si="218"/>
        <v>2.3556231003039514</v>
      </c>
      <c r="M606" s="4">
        <f t="shared" si="219"/>
        <v>2.3152270703472841</v>
      </c>
      <c r="N606" s="4">
        <f t="shared" si="220"/>
        <v>2.093244529019981</v>
      </c>
      <c r="O606" s="111"/>
      <c r="P606" s="187"/>
    </row>
    <row r="607" spans="1:16" ht="15" customHeight="1" x14ac:dyDescent="0.15">
      <c r="B607" s="34" t="s">
        <v>532</v>
      </c>
      <c r="E607" s="18">
        <v>102</v>
      </c>
      <c r="F607" s="18">
        <v>78</v>
      </c>
      <c r="G607" s="18">
        <v>24</v>
      </c>
      <c r="H607" s="18">
        <v>12</v>
      </c>
      <c r="I607" s="67">
        <v>7</v>
      </c>
      <c r="J607" s="109">
        <f t="shared" si="221"/>
        <v>5.1437216338880489</v>
      </c>
      <c r="K607" s="24">
        <f t="shared" si="217"/>
        <v>11.694152923538232</v>
      </c>
      <c r="L607" s="4">
        <f t="shared" si="218"/>
        <v>1.8237082066869299</v>
      </c>
      <c r="M607" s="4">
        <f t="shared" si="219"/>
        <v>1.068566340160285</v>
      </c>
      <c r="N607" s="4">
        <f t="shared" si="220"/>
        <v>0.66603235014272122</v>
      </c>
      <c r="O607" s="111"/>
      <c r="P607" s="187"/>
    </row>
    <row r="608" spans="1:16" ht="15" customHeight="1" x14ac:dyDescent="0.15">
      <c r="B608" s="34" t="s">
        <v>533</v>
      </c>
      <c r="E608" s="18">
        <v>204</v>
      </c>
      <c r="F608" s="18">
        <v>168</v>
      </c>
      <c r="G608" s="18">
        <v>36</v>
      </c>
      <c r="H608" s="18">
        <v>6</v>
      </c>
      <c r="I608" s="67">
        <v>3</v>
      </c>
      <c r="J608" s="109">
        <f t="shared" si="221"/>
        <v>10.287443267776098</v>
      </c>
      <c r="K608" s="24">
        <f t="shared" si="217"/>
        <v>25.187406296851574</v>
      </c>
      <c r="L608" s="4">
        <f t="shared" si="218"/>
        <v>2.735562310030395</v>
      </c>
      <c r="M608" s="4">
        <f t="shared" si="219"/>
        <v>0.53428317008014248</v>
      </c>
      <c r="N608" s="4">
        <f t="shared" si="220"/>
        <v>0.28544243577545197</v>
      </c>
      <c r="O608" s="111"/>
      <c r="P608" s="187"/>
    </row>
    <row r="609" spans="1:25" ht="15" customHeight="1" x14ac:dyDescent="0.15">
      <c r="B609" s="34" t="s">
        <v>158</v>
      </c>
      <c r="E609" s="18">
        <v>762</v>
      </c>
      <c r="F609" s="18">
        <v>191</v>
      </c>
      <c r="G609" s="18">
        <v>571</v>
      </c>
      <c r="H609" s="18">
        <v>422</v>
      </c>
      <c r="I609" s="67">
        <v>404</v>
      </c>
      <c r="J609" s="109">
        <f t="shared" si="221"/>
        <v>38.42662632375189</v>
      </c>
      <c r="K609" s="24">
        <f t="shared" si="217"/>
        <v>28.635682158920538</v>
      </c>
      <c r="L609" s="4">
        <f t="shared" si="218"/>
        <v>43.389057750759882</v>
      </c>
      <c r="M609" s="4">
        <f t="shared" si="219"/>
        <v>37.57791629563669</v>
      </c>
      <c r="N609" s="4">
        <f t="shared" si="220"/>
        <v>38.439581351094198</v>
      </c>
      <c r="O609" s="111"/>
      <c r="P609" s="187"/>
    </row>
    <row r="610" spans="1:25" ht="15" customHeight="1" x14ac:dyDescent="0.15">
      <c r="B610" s="38" t="s">
        <v>1</v>
      </c>
      <c r="C610" s="28"/>
      <c r="D610" s="29"/>
      <c r="E610" s="39">
        <f t="shared" ref="E610:N610" si="222">SUM(E602:E609)</f>
        <v>1983</v>
      </c>
      <c r="F610" s="39">
        <f t="shared" si="222"/>
        <v>667</v>
      </c>
      <c r="G610" s="39">
        <f t="shared" si="222"/>
        <v>1316</v>
      </c>
      <c r="H610" s="39">
        <f t="shared" si="222"/>
        <v>1123</v>
      </c>
      <c r="I610" s="68">
        <f t="shared" si="222"/>
        <v>1051</v>
      </c>
      <c r="J610" s="110">
        <f t="shared" si="222"/>
        <v>100</v>
      </c>
      <c r="K610" s="25">
        <f t="shared" si="222"/>
        <v>100</v>
      </c>
      <c r="L610" s="6">
        <f t="shared" si="222"/>
        <v>100</v>
      </c>
      <c r="M610" s="6">
        <f t="shared" si="222"/>
        <v>100.00000000000001</v>
      </c>
      <c r="N610" s="6">
        <f t="shared" si="222"/>
        <v>100</v>
      </c>
      <c r="O610" s="30"/>
    </row>
    <row r="611" spans="1:25" ht="15" customHeight="1" x14ac:dyDescent="0.15">
      <c r="B611" s="38" t="s">
        <v>286</v>
      </c>
      <c r="C611" s="28"/>
      <c r="D611" s="29"/>
      <c r="E611" s="39">
        <v>5062.1001658654604</v>
      </c>
      <c r="F611" s="47">
        <v>7650.2309091828038</v>
      </c>
      <c r="G611" s="47">
        <v>3408.4756909405623</v>
      </c>
      <c r="H611" s="47">
        <v>2991.2151733277947</v>
      </c>
      <c r="I611" s="47">
        <v>2877.8525699177021</v>
      </c>
      <c r="O611" s="30"/>
    </row>
    <row r="612" spans="1:25" ht="15" customHeight="1" x14ac:dyDescent="0.15">
      <c r="B612" s="38" t="s">
        <v>382</v>
      </c>
      <c r="C612" s="28"/>
      <c r="D612" s="29"/>
      <c r="E612" s="39">
        <v>4456.3867588317735</v>
      </c>
      <c r="F612" s="47">
        <v>6952.1179234759256</v>
      </c>
      <c r="G612" s="47">
        <v>3089.0473391527275</v>
      </c>
      <c r="H612" s="47">
        <v>2839.8068389554119</v>
      </c>
      <c r="I612" s="47">
        <v>2783.4565062112752</v>
      </c>
      <c r="O612" s="30"/>
    </row>
    <row r="613" spans="1:25" ht="15" customHeight="1" x14ac:dyDescent="0.15">
      <c r="B613" s="38" t="s">
        <v>534</v>
      </c>
      <c r="C613" s="28"/>
      <c r="D613" s="29"/>
      <c r="E613" s="39">
        <v>3461.5384615384614</v>
      </c>
      <c r="F613" s="47">
        <v>6147.0985155195685</v>
      </c>
      <c r="G613" s="47">
        <v>2857.1428571428573</v>
      </c>
      <c r="H613" s="47">
        <v>2732.2404371584698</v>
      </c>
      <c r="I613" s="47">
        <v>2666.6666666666665</v>
      </c>
      <c r="O613" s="30"/>
    </row>
    <row r="614" spans="1:25" ht="15" customHeight="1" x14ac:dyDescent="0.15">
      <c r="B614" s="62"/>
      <c r="C614" s="45"/>
      <c r="D614" s="45"/>
      <c r="E614" s="111"/>
      <c r="F614" s="30"/>
      <c r="G614" s="30"/>
      <c r="H614" s="111"/>
      <c r="I614" s="30"/>
      <c r="J614" s="30"/>
      <c r="K614" s="111"/>
      <c r="L614" s="30"/>
      <c r="M614" s="30"/>
      <c r="N614" s="111"/>
      <c r="O614" s="30"/>
    </row>
    <row r="615" spans="1:25" ht="15" customHeight="1" x14ac:dyDescent="0.15">
      <c r="A615" s="1" t="s">
        <v>396</v>
      </c>
      <c r="B615" s="22"/>
      <c r="K615" s="7"/>
      <c r="M615" s="305"/>
    </row>
    <row r="616" spans="1:25" ht="13.65" customHeight="1" x14ac:dyDescent="0.15">
      <c r="B616" s="64"/>
      <c r="C616" s="33"/>
      <c r="D616" s="33"/>
      <c r="E616" s="79"/>
      <c r="F616" s="86"/>
      <c r="G616" s="83" t="s">
        <v>214</v>
      </c>
      <c r="H616" s="86"/>
      <c r="I616" s="86"/>
      <c r="J616" s="106"/>
      <c r="K616" s="86"/>
      <c r="L616" s="83" t="s">
        <v>215</v>
      </c>
      <c r="M616" s="86"/>
      <c r="N616" s="84"/>
    </row>
    <row r="617" spans="1:25" ht="22.65" customHeight="1" x14ac:dyDescent="0.15">
      <c r="B617" s="34"/>
      <c r="D617" s="75"/>
      <c r="E617" s="96" t="s">
        <v>512</v>
      </c>
      <c r="F617" s="96" t="s">
        <v>210</v>
      </c>
      <c r="G617" s="96" t="s">
        <v>211</v>
      </c>
      <c r="H617" s="96" t="s">
        <v>514</v>
      </c>
      <c r="I617" s="102" t="s">
        <v>213</v>
      </c>
      <c r="J617" s="105" t="s">
        <v>512</v>
      </c>
      <c r="K617" s="96" t="s">
        <v>210</v>
      </c>
      <c r="L617" s="96" t="s">
        <v>211</v>
      </c>
      <c r="M617" s="96" t="s">
        <v>514</v>
      </c>
      <c r="N617" s="96" t="s">
        <v>213</v>
      </c>
    </row>
    <row r="618" spans="1:25" ht="12" customHeight="1" x14ac:dyDescent="0.15">
      <c r="B618" s="35"/>
      <c r="C618" s="36"/>
      <c r="D618" s="76"/>
      <c r="E618" s="37"/>
      <c r="F618" s="37"/>
      <c r="G618" s="37"/>
      <c r="H618" s="37"/>
      <c r="I618" s="66"/>
      <c r="J618" s="107">
        <f>E$13</f>
        <v>1983</v>
      </c>
      <c r="K618" s="2">
        <f t="shared" ref="K618" si="223">F$13</f>
        <v>667</v>
      </c>
      <c r="L618" s="2">
        <f t="shared" ref="L618" si="224">G$13</f>
        <v>1316</v>
      </c>
      <c r="M618" s="2">
        <f t="shared" ref="M618" si="225">H$13</f>
        <v>1123</v>
      </c>
      <c r="N618" s="2">
        <f t="shared" ref="N618" si="226">I$13</f>
        <v>1051</v>
      </c>
    </row>
    <row r="619" spans="1:25" ht="15" customHeight="1" x14ac:dyDescent="0.15">
      <c r="B619" s="34" t="s">
        <v>265</v>
      </c>
      <c r="E619" s="17">
        <v>127</v>
      </c>
      <c r="F619" s="17">
        <v>110</v>
      </c>
      <c r="G619" s="17">
        <v>17</v>
      </c>
      <c r="H619" s="17">
        <v>5</v>
      </c>
      <c r="I619" s="103">
        <v>5</v>
      </c>
      <c r="J619" s="108">
        <f t="shared" ref="J619:J629" si="227">E619/J$5*100</f>
        <v>6.4044377206253156</v>
      </c>
      <c r="K619" s="98">
        <f t="shared" ref="K619:K629" si="228">F619/K$5*100</f>
        <v>16.491754122938531</v>
      </c>
      <c r="L619" s="3">
        <f t="shared" ref="L619:L629" si="229">G619/L$5*100</f>
        <v>1.2917933130699089</v>
      </c>
      <c r="M619" s="3">
        <f t="shared" ref="M619:M629" si="230">H619/M$5*100</f>
        <v>0.44523597506678536</v>
      </c>
      <c r="N619" s="3">
        <f t="shared" ref="N619:N629" si="231">I619/N$5*100</f>
        <v>0.47573739295908657</v>
      </c>
      <c r="U619" s="187"/>
      <c r="V619" s="187"/>
      <c r="W619" s="187"/>
      <c r="X619" s="187"/>
      <c r="Y619" s="187"/>
    </row>
    <row r="620" spans="1:25" ht="15" customHeight="1" x14ac:dyDescent="0.15">
      <c r="B620" s="34" t="s">
        <v>266</v>
      </c>
      <c r="E620" s="18">
        <v>219</v>
      </c>
      <c r="F620" s="18">
        <v>25</v>
      </c>
      <c r="G620" s="18">
        <v>194</v>
      </c>
      <c r="H620" s="18">
        <v>32</v>
      </c>
      <c r="I620" s="67">
        <v>30</v>
      </c>
      <c r="J620" s="109">
        <f t="shared" si="227"/>
        <v>11.043872919818456</v>
      </c>
      <c r="K620" s="24">
        <f t="shared" si="228"/>
        <v>3.7481259370314843</v>
      </c>
      <c r="L620" s="4">
        <f t="shared" si="229"/>
        <v>14.741641337386019</v>
      </c>
      <c r="M620" s="4">
        <f t="shared" si="230"/>
        <v>2.8495102404274264</v>
      </c>
      <c r="N620" s="4">
        <f t="shared" si="231"/>
        <v>2.8544243577545196</v>
      </c>
      <c r="U620" s="187"/>
      <c r="V620" s="187"/>
      <c r="W620" s="187"/>
      <c r="X620" s="187"/>
      <c r="Y620" s="187"/>
    </row>
    <row r="621" spans="1:25" ht="15" customHeight="1" x14ac:dyDescent="0.15">
      <c r="B621" s="34" t="s">
        <v>267</v>
      </c>
      <c r="E621" s="18">
        <v>412</v>
      </c>
      <c r="F621" s="18">
        <v>35</v>
      </c>
      <c r="G621" s="18">
        <v>377</v>
      </c>
      <c r="H621" s="18">
        <v>126</v>
      </c>
      <c r="I621" s="67">
        <v>122</v>
      </c>
      <c r="J621" s="109">
        <f t="shared" si="227"/>
        <v>20.776601109430157</v>
      </c>
      <c r="K621" s="24">
        <f t="shared" si="228"/>
        <v>5.2473763118440777</v>
      </c>
      <c r="L621" s="4">
        <f t="shared" si="229"/>
        <v>28.647416413373861</v>
      </c>
      <c r="M621" s="4">
        <f t="shared" si="230"/>
        <v>11.219946571682991</v>
      </c>
      <c r="N621" s="4">
        <f t="shared" si="231"/>
        <v>11.607992388201712</v>
      </c>
      <c r="U621" s="187"/>
      <c r="V621" s="187"/>
      <c r="W621" s="187"/>
      <c r="X621" s="187"/>
      <c r="Y621" s="187"/>
    </row>
    <row r="622" spans="1:25" ht="15" customHeight="1" x14ac:dyDescent="0.15">
      <c r="B622" s="34" t="s">
        <v>268</v>
      </c>
      <c r="E622" s="18">
        <v>295</v>
      </c>
      <c r="F622" s="18">
        <v>43</v>
      </c>
      <c r="G622" s="18">
        <v>252</v>
      </c>
      <c r="H622" s="18">
        <v>246</v>
      </c>
      <c r="I622" s="67">
        <v>237</v>
      </c>
      <c r="J622" s="109">
        <f t="shared" si="227"/>
        <v>14.876449823499749</v>
      </c>
      <c r="K622" s="24">
        <f t="shared" si="228"/>
        <v>6.4467766116941538</v>
      </c>
      <c r="L622" s="4">
        <f t="shared" si="229"/>
        <v>19.148936170212767</v>
      </c>
      <c r="M622" s="4">
        <f t="shared" si="230"/>
        <v>21.905609973285841</v>
      </c>
      <c r="N622" s="4">
        <f t="shared" si="231"/>
        <v>22.549952426260706</v>
      </c>
      <c r="U622" s="187"/>
      <c r="V622" s="187"/>
      <c r="W622" s="187"/>
      <c r="X622" s="187"/>
      <c r="Y622" s="187"/>
    </row>
    <row r="623" spans="1:25" ht="15" customHeight="1" x14ac:dyDescent="0.15">
      <c r="B623" s="34" t="s">
        <v>269</v>
      </c>
      <c r="E623" s="18">
        <v>219</v>
      </c>
      <c r="F623" s="18">
        <v>56</v>
      </c>
      <c r="G623" s="18">
        <v>163</v>
      </c>
      <c r="H623" s="18">
        <v>232</v>
      </c>
      <c r="I623" s="67">
        <v>222</v>
      </c>
      <c r="J623" s="109">
        <f t="shared" si="227"/>
        <v>11.043872919818456</v>
      </c>
      <c r="K623" s="24">
        <f t="shared" si="228"/>
        <v>8.3958020989505258</v>
      </c>
      <c r="L623" s="4">
        <f t="shared" si="229"/>
        <v>12.386018237082066</v>
      </c>
      <c r="M623" s="4">
        <f t="shared" si="230"/>
        <v>20.658949243098842</v>
      </c>
      <c r="N623" s="4">
        <f t="shared" si="231"/>
        <v>21.122740247383444</v>
      </c>
      <c r="U623" s="187"/>
      <c r="V623" s="187"/>
      <c r="W623" s="187"/>
      <c r="X623" s="187"/>
      <c r="Y623" s="187"/>
    </row>
    <row r="624" spans="1:25" ht="15" customHeight="1" x14ac:dyDescent="0.15">
      <c r="B624" s="34" t="s">
        <v>270</v>
      </c>
      <c r="E624" s="18">
        <v>169</v>
      </c>
      <c r="F624" s="18">
        <v>74</v>
      </c>
      <c r="G624" s="18">
        <v>95</v>
      </c>
      <c r="H624" s="18">
        <v>147</v>
      </c>
      <c r="I624" s="67">
        <v>130</v>
      </c>
      <c r="J624" s="109">
        <f t="shared" ref="J624" si="232">E624/J$5*100</f>
        <v>8.5224407463439231</v>
      </c>
      <c r="K624" s="24">
        <f t="shared" si="228"/>
        <v>11.094452773613193</v>
      </c>
      <c r="L624" s="4">
        <f t="shared" ref="L624" si="233">G624/L$5*100</f>
        <v>7.2188449848024323</v>
      </c>
      <c r="M624" s="4">
        <f t="shared" ref="M624" si="234">H624/M$5*100</f>
        <v>13.089937666963491</v>
      </c>
      <c r="N624" s="4">
        <f t="shared" ref="N624" si="235">I624/N$5*100</f>
        <v>12.369172216936251</v>
      </c>
      <c r="U624" s="187"/>
      <c r="V624" s="187"/>
      <c r="W624" s="187"/>
      <c r="X624" s="187"/>
      <c r="Y624" s="187"/>
    </row>
    <row r="625" spans="1:25" ht="15" customHeight="1" x14ac:dyDescent="0.15">
      <c r="B625" s="34" t="s">
        <v>271</v>
      </c>
      <c r="E625" s="18">
        <v>94</v>
      </c>
      <c r="F625" s="18">
        <v>59</v>
      </c>
      <c r="G625" s="18">
        <v>35</v>
      </c>
      <c r="H625" s="18">
        <v>91</v>
      </c>
      <c r="I625" s="67">
        <v>85</v>
      </c>
      <c r="J625" s="109">
        <f t="shared" si="227"/>
        <v>4.7402924861321232</v>
      </c>
      <c r="K625" s="24">
        <f t="shared" si="228"/>
        <v>8.8455772113943016</v>
      </c>
      <c r="L625" s="4">
        <f t="shared" si="229"/>
        <v>2.6595744680851063</v>
      </c>
      <c r="M625" s="4">
        <f t="shared" si="230"/>
        <v>8.1032947462154947</v>
      </c>
      <c r="N625" s="4">
        <f t="shared" si="231"/>
        <v>8.0875356803044731</v>
      </c>
      <c r="U625" s="187"/>
      <c r="V625" s="187"/>
      <c r="W625" s="187"/>
      <c r="X625" s="187"/>
      <c r="Y625" s="187"/>
    </row>
    <row r="626" spans="1:25" ht="15" customHeight="1" x14ac:dyDescent="0.15">
      <c r="B626" s="34" t="s">
        <v>272</v>
      </c>
      <c r="E626" s="18">
        <v>145</v>
      </c>
      <c r="F626" s="18">
        <v>106</v>
      </c>
      <c r="G626" s="18">
        <v>39</v>
      </c>
      <c r="H626" s="18">
        <v>68</v>
      </c>
      <c r="I626" s="67">
        <v>57</v>
      </c>
      <c r="J626" s="109">
        <f t="shared" si="227"/>
        <v>7.3121533030761476</v>
      </c>
      <c r="K626" s="24">
        <f t="shared" si="228"/>
        <v>15.892053973013493</v>
      </c>
      <c r="L626" s="4">
        <f t="shared" si="229"/>
        <v>2.9635258358662613</v>
      </c>
      <c r="M626" s="4">
        <f t="shared" si="230"/>
        <v>6.0552092609082813</v>
      </c>
      <c r="N626" s="4">
        <f t="shared" si="231"/>
        <v>5.4234062797335874</v>
      </c>
      <c r="U626" s="187"/>
      <c r="V626" s="187"/>
      <c r="W626" s="187"/>
      <c r="X626" s="187"/>
      <c r="Y626" s="187"/>
    </row>
    <row r="627" spans="1:25" ht="15" customHeight="1" x14ac:dyDescent="0.15">
      <c r="B627" s="34" t="s">
        <v>273</v>
      </c>
      <c r="E627" s="18">
        <v>107</v>
      </c>
      <c r="F627" s="18">
        <v>86</v>
      </c>
      <c r="G627" s="18">
        <v>21</v>
      </c>
      <c r="H627" s="18">
        <v>86</v>
      </c>
      <c r="I627" s="67">
        <v>78</v>
      </c>
      <c r="J627" s="109">
        <f t="shared" si="227"/>
        <v>5.3958648512355021</v>
      </c>
      <c r="K627" s="24">
        <f t="shared" si="228"/>
        <v>12.893553223388308</v>
      </c>
      <c r="L627" s="4">
        <f t="shared" si="229"/>
        <v>1.5957446808510638</v>
      </c>
      <c r="M627" s="4">
        <f t="shared" si="230"/>
        <v>7.658058771148708</v>
      </c>
      <c r="N627" s="4">
        <f t="shared" si="231"/>
        <v>7.4215033301617508</v>
      </c>
      <c r="U627" s="187"/>
      <c r="V627" s="187"/>
      <c r="W627" s="187"/>
      <c r="X627" s="187"/>
      <c r="Y627" s="187"/>
    </row>
    <row r="628" spans="1:25" ht="15" customHeight="1" x14ac:dyDescent="0.15">
      <c r="B628" s="34" t="s">
        <v>274</v>
      </c>
      <c r="E628" s="18">
        <v>58</v>
      </c>
      <c r="F628" s="18">
        <v>47</v>
      </c>
      <c r="G628" s="18">
        <v>11</v>
      </c>
      <c r="H628" s="18">
        <v>16</v>
      </c>
      <c r="I628" s="67">
        <v>15</v>
      </c>
      <c r="J628" s="109">
        <f t="shared" ref="J628" si="236">E628/J$5*100</f>
        <v>2.9248613212304591</v>
      </c>
      <c r="K628" s="24">
        <f t="shared" ref="K628" si="237">F628/K$5*100</f>
        <v>7.0464767616191901</v>
      </c>
      <c r="L628" s="4">
        <f t="shared" ref="L628" si="238">G628/L$5*100</f>
        <v>0.83586626139817621</v>
      </c>
      <c r="M628" s="4">
        <f t="shared" ref="M628" si="239">H628/M$5*100</f>
        <v>1.4247551202137132</v>
      </c>
      <c r="N628" s="4">
        <f t="shared" ref="N628" si="240">I628/N$5*100</f>
        <v>1.4272121788772598</v>
      </c>
      <c r="U628" s="187"/>
      <c r="V628" s="187"/>
      <c r="W628" s="187"/>
      <c r="X628" s="187"/>
      <c r="Y628" s="187"/>
    </row>
    <row r="629" spans="1:25" ht="15" customHeight="1" x14ac:dyDescent="0.15">
      <c r="B629" s="34" t="s">
        <v>0</v>
      </c>
      <c r="C629" s="36"/>
      <c r="D629" s="36"/>
      <c r="E629" s="19">
        <v>138</v>
      </c>
      <c r="F629" s="19">
        <v>26</v>
      </c>
      <c r="G629" s="19">
        <v>112</v>
      </c>
      <c r="H629" s="19">
        <v>74</v>
      </c>
      <c r="I629" s="72">
        <v>70</v>
      </c>
      <c r="J629" s="113">
        <f t="shared" si="227"/>
        <v>6.9591527987897122</v>
      </c>
      <c r="K629" s="26">
        <f t="shared" si="228"/>
        <v>3.8980509745127434</v>
      </c>
      <c r="L629" s="5">
        <f t="shared" si="229"/>
        <v>8.5106382978723403</v>
      </c>
      <c r="M629" s="5">
        <f t="shared" si="230"/>
        <v>6.5894924309884235</v>
      </c>
      <c r="N629" s="5">
        <f t="shared" si="231"/>
        <v>6.6603235014272126</v>
      </c>
      <c r="U629" s="187"/>
      <c r="V629" s="187"/>
      <c r="W629" s="187"/>
      <c r="X629" s="187"/>
      <c r="Y629" s="187"/>
    </row>
    <row r="630" spans="1:25" ht="15" customHeight="1" x14ac:dyDescent="0.15">
      <c r="B630" s="38" t="s">
        <v>1</v>
      </c>
      <c r="C630" s="28"/>
      <c r="D630" s="29"/>
      <c r="E630" s="39">
        <f t="shared" ref="E630:N630" si="241">SUM(E619:E629)</f>
        <v>1983</v>
      </c>
      <c r="F630" s="39">
        <f t="shared" si="241"/>
        <v>667</v>
      </c>
      <c r="G630" s="39">
        <f t="shared" si="241"/>
        <v>1316</v>
      </c>
      <c r="H630" s="39">
        <f t="shared" si="241"/>
        <v>1123</v>
      </c>
      <c r="I630" s="68">
        <f t="shared" si="241"/>
        <v>1051</v>
      </c>
      <c r="J630" s="110">
        <f t="shared" si="241"/>
        <v>100</v>
      </c>
      <c r="K630" s="25">
        <f t="shared" si="241"/>
        <v>100</v>
      </c>
      <c r="L630" s="6">
        <f t="shared" si="241"/>
        <v>100.00000000000003</v>
      </c>
      <c r="M630" s="6">
        <f t="shared" si="241"/>
        <v>100.00000000000001</v>
      </c>
      <c r="N630" s="6">
        <f t="shared" si="241"/>
        <v>100</v>
      </c>
    </row>
    <row r="631" spans="1:25" ht="15" customHeight="1" x14ac:dyDescent="0.15">
      <c r="B631" s="38" t="s">
        <v>286</v>
      </c>
      <c r="C631" s="28"/>
      <c r="D631" s="29"/>
      <c r="E631" s="39">
        <v>52509.695934959353</v>
      </c>
      <c r="F631" s="47">
        <v>68510.86427457098</v>
      </c>
      <c r="G631" s="47">
        <v>43990.801495016611</v>
      </c>
      <c r="H631" s="47">
        <v>60139.070543374641</v>
      </c>
      <c r="I631" s="47">
        <v>59558.190621814472</v>
      </c>
      <c r="U631" s="187"/>
      <c r="V631" s="187"/>
      <c r="W631" s="187"/>
      <c r="X631" s="187"/>
      <c r="Y631" s="187"/>
    </row>
    <row r="632" spans="1:25" ht="15" customHeight="1" x14ac:dyDescent="0.15">
      <c r="B632" s="38" t="s">
        <v>382</v>
      </c>
      <c r="C632" s="28"/>
      <c r="D632" s="29"/>
      <c r="E632" s="39">
        <v>49017.882600842866</v>
      </c>
      <c r="F632" s="47">
        <v>65202.128249566726</v>
      </c>
      <c r="G632" s="47">
        <v>41952.283210332105</v>
      </c>
      <c r="H632" s="47">
        <v>57579.560846560846</v>
      </c>
      <c r="I632" s="47">
        <v>56921.727066817664</v>
      </c>
      <c r="U632" s="187"/>
      <c r="V632" s="187"/>
      <c r="W632" s="187"/>
      <c r="X632" s="187"/>
      <c r="Y632" s="187"/>
    </row>
    <row r="633" spans="1:25" ht="15" customHeight="1" x14ac:dyDescent="0.15">
      <c r="B633" s="38" t="s">
        <v>287</v>
      </c>
      <c r="C633" s="28"/>
      <c r="D633" s="29"/>
      <c r="E633" s="47">
        <v>300000</v>
      </c>
      <c r="F633" s="47">
        <v>292000</v>
      </c>
      <c r="G633" s="47">
        <v>300000</v>
      </c>
      <c r="H633" s="47">
        <v>275000</v>
      </c>
      <c r="I633" s="47">
        <v>275000</v>
      </c>
      <c r="U633" s="187"/>
      <c r="V633" s="187"/>
      <c r="W633" s="187"/>
      <c r="X633" s="187"/>
      <c r="Y633" s="187"/>
    </row>
    <row r="634" spans="1:25" ht="15" customHeight="1" x14ac:dyDescent="0.15">
      <c r="B634" s="38" t="s">
        <v>288</v>
      </c>
      <c r="C634" s="28"/>
      <c r="D634" s="29"/>
      <c r="E634" s="47">
        <v>2000</v>
      </c>
      <c r="F634" s="47">
        <v>10000</v>
      </c>
      <c r="G634" s="47">
        <v>2000</v>
      </c>
      <c r="H634" s="47">
        <v>3000</v>
      </c>
      <c r="I634" s="47">
        <v>3000</v>
      </c>
      <c r="U634" s="187"/>
      <c r="V634" s="187"/>
      <c r="W634" s="187"/>
      <c r="X634" s="187"/>
      <c r="Y634" s="187"/>
    </row>
    <row r="635" spans="1:25" ht="12" customHeight="1" x14ac:dyDescent="0.15">
      <c r="B635" s="69" t="s">
        <v>86</v>
      </c>
      <c r="C635" s="45"/>
      <c r="D635" s="45"/>
      <c r="E635" s="91"/>
      <c r="F635" s="91"/>
      <c r="G635" s="91"/>
      <c r="H635" s="92"/>
      <c r="I635" s="91"/>
      <c r="J635" s="91"/>
      <c r="K635" s="46"/>
      <c r="M635" s="91"/>
    </row>
    <row r="636" spans="1:25" ht="12" customHeight="1" x14ac:dyDescent="0.15">
      <c r="B636" s="62"/>
      <c r="C636" s="45"/>
      <c r="D636" s="45"/>
      <c r="E636" s="111"/>
      <c r="F636" s="30"/>
      <c r="G636" s="30"/>
      <c r="H636" s="111"/>
      <c r="I636" s="30"/>
      <c r="J636" s="30"/>
      <c r="K636" s="111"/>
      <c r="L636" s="30"/>
      <c r="M636" s="30"/>
      <c r="N636" s="111"/>
      <c r="O636" s="30"/>
    </row>
    <row r="637" spans="1:25" ht="15" customHeight="1" x14ac:dyDescent="0.15">
      <c r="A637" s="1" t="s">
        <v>397</v>
      </c>
      <c r="B637" s="22"/>
      <c r="K637" s="7"/>
    </row>
    <row r="638" spans="1:25" ht="13.65" customHeight="1" x14ac:dyDescent="0.15">
      <c r="B638" s="64"/>
      <c r="C638" s="33"/>
      <c r="D638" s="33"/>
      <c r="E638" s="79"/>
      <c r="F638" s="86"/>
      <c r="G638" s="83" t="s">
        <v>214</v>
      </c>
      <c r="H638" s="86"/>
      <c r="I638" s="86"/>
      <c r="J638" s="106"/>
      <c r="K638" s="86"/>
      <c r="L638" s="83" t="s">
        <v>215</v>
      </c>
      <c r="M638" s="86"/>
      <c r="N638" s="84"/>
    </row>
    <row r="639" spans="1:25" ht="22.65" customHeight="1" x14ac:dyDescent="0.15">
      <c r="B639" s="34"/>
      <c r="D639" s="75"/>
      <c r="E639" s="96" t="s">
        <v>512</v>
      </c>
      <c r="F639" s="96" t="s">
        <v>210</v>
      </c>
      <c r="G639" s="96" t="s">
        <v>211</v>
      </c>
      <c r="H639" s="96" t="s">
        <v>514</v>
      </c>
      <c r="I639" s="102" t="s">
        <v>213</v>
      </c>
      <c r="J639" s="105" t="s">
        <v>512</v>
      </c>
      <c r="K639" s="96" t="s">
        <v>210</v>
      </c>
      <c r="L639" s="96" t="s">
        <v>211</v>
      </c>
      <c r="M639" s="96" t="s">
        <v>514</v>
      </c>
      <c r="N639" s="96" t="s">
        <v>213</v>
      </c>
    </row>
    <row r="640" spans="1:25" ht="12" customHeight="1" x14ac:dyDescent="0.15">
      <c r="B640" s="35"/>
      <c r="C640" s="36"/>
      <c r="D640" s="76"/>
      <c r="E640" s="37"/>
      <c r="F640" s="37"/>
      <c r="G640" s="37"/>
      <c r="H640" s="37"/>
      <c r="I640" s="66"/>
      <c r="J640" s="107">
        <f>E$13</f>
        <v>1983</v>
      </c>
      <c r="K640" s="2">
        <f t="shared" ref="K640" si="242">F$13</f>
        <v>667</v>
      </c>
      <c r="L640" s="2">
        <f t="shared" ref="L640" si="243">G$13</f>
        <v>1316</v>
      </c>
      <c r="M640" s="2">
        <f t="shared" ref="M640" si="244">H$13</f>
        <v>1123</v>
      </c>
      <c r="N640" s="2">
        <f t="shared" ref="N640" si="245">I$13</f>
        <v>1051</v>
      </c>
    </row>
    <row r="641" spans="1:25" ht="15" customHeight="1" x14ac:dyDescent="0.15">
      <c r="B641" s="34" t="s">
        <v>302</v>
      </c>
      <c r="E641" s="18">
        <v>765</v>
      </c>
      <c r="F641" s="18">
        <v>90</v>
      </c>
      <c r="G641" s="18">
        <v>675</v>
      </c>
      <c r="H641" s="18">
        <v>352</v>
      </c>
      <c r="I641" s="67">
        <v>339</v>
      </c>
      <c r="J641" s="109">
        <f t="shared" ref="J641:J648" si="246">E641/J$5*100</f>
        <v>38.57791225416036</v>
      </c>
      <c r="K641" s="24">
        <f t="shared" ref="K641:K648" si="247">F641/K$5*100</f>
        <v>13.493253373313344</v>
      </c>
      <c r="L641" s="4">
        <f t="shared" ref="L641:L648" si="248">G641/L$5*100</f>
        <v>51.29179331306991</v>
      </c>
      <c r="M641" s="4">
        <f t="shared" ref="M641:M648" si="249">H641/M$5*100</f>
        <v>31.344612644701691</v>
      </c>
      <c r="N641" s="4">
        <f t="shared" ref="N641:N648" si="250">I641/N$5*100</f>
        <v>32.254995242626073</v>
      </c>
      <c r="U641" s="187"/>
      <c r="V641" s="187"/>
      <c r="W641" s="187"/>
      <c r="X641" s="187"/>
      <c r="Y641" s="187"/>
    </row>
    <row r="642" spans="1:25" ht="15" customHeight="1" x14ac:dyDescent="0.15">
      <c r="B642" s="34" t="s">
        <v>272</v>
      </c>
      <c r="E642" s="18">
        <v>288</v>
      </c>
      <c r="F642" s="18">
        <v>79</v>
      </c>
      <c r="G642" s="18">
        <v>209</v>
      </c>
      <c r="H642" s="18">
        <v>291</v>
      </c>
      <c r="I642" s="67">
        <v>280</v>
      </c>
      <c r="J642" s="109">
        <f t="shared" si="246"/>
        <v>14.523449319213313</v>
      </c>
      <c r="K642" s="24">
        <f t="shared" si="247"/>
        <v>11.84407796101949</v>
      </c>
      <c r="L642" s="4">
        <f t="shared" si="248"/>
        <v>15.881458966565349</v>
      </c>
      <c r="M642" s="4">
        <f t="shared" si="249"/>
        <v>25.912733748886911</v>
      </c>
      <c r="N642" s="4">
        <f t="shared" si="250"/>
        <v>26.641294005708851</v>
      </c>
      <c r="U642" s="187"/>
      <c r="V642" s="187"/>
      <c r="W642" s="187"/>
      <c r="X642" s="187"/>
      <c r="Y642" s="187"/>
    </row>
    <row r="643" spans="1:25" ht="15" customHeight="1" x14ac:dyDescent="0.15">
      <c r="B643" s="34" t="s">
        <v>273</v>
      </c>
      <c r="E643" s="18">
        <v>228</v>
      </c>
      <c r="F643" s="18">
        <v>131</v>
      </c>
      <c r="G643" s="18">
        <v>97</v>
      </c>
      <c r="H643" s="18">
        <v>212</v>
      </c>
      <c r="I643" s="67">
        <v>198</v>
      </c>
      <c r="J643" s="109">
        <f t="shared" si="246"/>
        <v>11.497730711043873</v>
      </c>
      <c r="K643" s="24">
        <f t="shared" si="247"/>
        <v>19.640179910044978</v>
      </c>
      <c r="L643" s="4">
        <f t="shared" si="248"/>
        <v>7.3708206686930096</v>
      </c>
      <c r="M643" s="4">
        <f t="shared" si="249"/>
        <v>18.878005342831699</v>
      </c>
      <c r="N643" s="4">
        <f t="shared" si="250"/>
        <v>18.839200761179828</v>
      </c>
      <c r="U643" s="187"/>
      <c r="V643" s="187"/>
      <c r="W643" s="187"/>
      <c r="X643" s="187"/>
      <c r="Y643" s="187"/>
    </row>
    <row r="644" spans="1:25" ht="15" customHeight="1" x14ac:dyDescent="0.15">
      <c r="B644" s="34" t="s">
        <v>291</v>
      </c>
      <c r="E644" s="18">
        <v>114</v>
      </c>
      <c r="F644" s="18">
        <v>102</v>
      </c>
      <c r="G644" s="18">
        <v>12</v>
      </c>
      <c r="H644" s="18">
        <v>12</v>
      </c>
      <c r="I644" s="67">
        <v>10</v>
      </c>
      <c r="J644" s="109">
        <f t="shared" si="246"/>
        <v>5.7488653555219367</v>
      </c>
      <c r="K644" s="24">
        <f t="shared" si="247"/>
        <v>15.292353823088456</v>
      </c>
      <c r="L644" s="4">
        <f t="shared" si="248"/>
        <v>0.91185410334346495</v>
      </c>
      <c r="M644" s="4">
        <f t="shared" si="249"/>
        <v>1.068566340160285</v>
      </c>
      <c r="N644" s="4">
        <f t="shared" si="250"/>
        <v>0.95147478591817314</v>
      </c>
      <c r="U644" s="187"/>
      <c r="V644" s="187"/>
      <c r="W644" s="187"/>
      <c r="X644" s="187"/>
      <c r="Y644" s="187"/>
    </row>
    <row r="645" spans="1:25" ht="15" customHeight="1" x14ac:dyDescent="0.15">
      <c r="B645" s="34" t="s">
        <v>303</v>
      </c>
      <c r="E645" s="18">
        <v>44</v>
      </c>
      <c r="F645" s="18">
        <v>40</v>
      </c>
      <c r="G645" s="18">
        <v>4</v>
      </c>
      <c r="H645" s="18">
        <v>2</v>
      </c>
      <c r="I645" s="67">
        <v>2</v>
      </c>
      <c r="J645" s="109">
        <f t="shared" si="246"/>
        <v>2.2188603126575899</v>
      </c>
      <c r="K645" s="24">
        <f t="shared" si="247"/>
        <v>5.9970014992503744</v>
      </c>
      <c r="L645" s="4">
        <f t="shared" si="248"/>
        <v>0.303951367781155</v>
      </c>
      <c r="M645" s="4">
        <f t="shared" si="249"/>
        <v>0.17809439002671415</v>
      </c>
      <c r="N645" s="4">
        <f t="shared" si="250"/>
        <v>0.19029495718363465</v>
      </c>
      <c r="U645" s="187"/>
      <c r="V645" s="187"/>
      <c r="W645" s="187"/>
      <c r="X645" s="187"/>
      <c r="Y645" s="187"/>
    </row>
    <row r="646" spans="1:25" ht="15" customHeight="1" x14ac:dyDescent="0.15">
      <c r="B646" s="34" t="s">
        <v>304</v>
      </c>
      <c r="E646" s="18">
        <v>8</v>
      </c>
      <c r="F646" s="18">
        <v>8</v>
      </c>
      <c r="G646" s="18">
        <v>0</v>
      </c>
      <c r="H646" s="18">
        <v>3</v>
      </c>
      <c r="I646" s="67">
        <v>1</v>
      </c>
      <c r="J646" s="109">
        <f t="shared" si="246"/>
        <v>0.40342914775592542</v>
      </c>
      <c r="K646" s="24">
        <f t="shared" si="247"/>
        <v>1.199400299850075</v>
      </c>
      <c r="L646" s="4">
        <f t="shared" si="248"/>
        <v>0</v>
      </c>
      <c r="M646" s="4">
        <f t="shared" si="249"/>
        <v>0.26714158504007124</v>
      </c>
      <c r="N646" s="4">
        <f t="shared" si="250"/>
        <v>9.5147478591817325E-2</v>
      </c>
      <c r="U646" s="187"/>
      <c r="V646" s="187"/>
      <c r="W646" s="187"/>
      <c r="X646" s="187"/>
      <c r="Y646" s="187"/>
    </row>
    <row r="647" spans="1:25" ht="15" customHeight="1" x14ac:dyDescent="0.15">
      <c r="B647" s="34" t="s">
        <v>305</v>
      </c>
      <c r="E647" s="18">
        <v>4</v>
      </c>
      <c r="F647" s="18">
        <v>3</v>
      </c>
      <c r="G647" s="18">
        <v>1</v>
      </c>
      <c r="H647" s="18">
        <v>0</v>
      </c>
      <c r="I647" s="67">
        <v>0</v>
      </c>
      <c r="J647" s="109">
        <f t="shared" si="246"/>
        <v>0.20171457387796271</v>
      </c>
      <c r="K647" s="24">
        <f t="shared" si="247"/>
        <v>0.4497751124437781</v>
      </c>
      <c r="L647" s="4">
        <f t="shared" si="248"/>
        <v>7.598784194528875E-2</v>
      </c>
      <c r="M647" s="4">
        <f t="shared" si="249"/>
        <v>0</v>
      </c>
      <c r="N647" s="4">
        <f t="shared" si="250"/>
        <v>0</v>
      </c>
      <c r="U647" s="187"/>
      <c r="V647" s="187"/>
      <c r="W647" s="187"/>
      <c r="X647" s="187"/>
      <c r="Y647" s="187"/>
    </row>
    <row r="648" spans="1:25" ht="15" customHeight="1" x14ac:dyDescent="0.15">
      <c r="B648" s="34" t="s">
        <v>0</v>
      </c>
      <c r="C648" s="36"/>
      <c r="D648" s="36"/>
      <c r="E648" s="19">
        <v>532</v>
      </c>
      <c r="F648" s="19">
        <v>214</v>
      </c>
      <c r="G648" s="19">
        <v>318</v>
      </c>
      <c r="H648" s="19">
        <v>251</v>
      </c>
      <c r="I648" s="72">
        <v>221</v>
      </c>
      <c r="J648" s="113">
        <f t="shared" si="246"/>
        <v>26.82803832576904</v>
      </c>
      <c r="K648" s="26">
        <f t="shared" si="247"/>
        <v>32.083958020989506</v>
      </c>
      <c r="L648" s="5">
        <f t="shared" si="248"/>
        <v>24.164133738601823</v>
      </c>
      <c r="M648" s="5">
        <f t="shared" si="249"/>
        <v>22.350845948352628</v>
      </c>
      <c r="N648" s="5">
        <f t="shared" si="250"/>
        <v>21.027592768791628</v>
      </c>
    </row>
    <row r="649" spans="1:25" ht="15" customHeight="1" x14ac:dyDescent="0.15">
      <c r="B649" s="38" t="s">
        <v>1</v>
      </c>
      <c r="C649" s="28"/>
      <c r="D649" s="29"/>
      <c r="E649" s="39">
        <f t="shared" ref="E649:N649" si="251">SUM(E641:E648)</f>
        <v>1983</v>
      </c>
      <c r="F649" s="39">
        <f t="shared" si="251"/>
        <v>667</v>
      </c>
      <c r="G649" s="39">
        <f t="shared" si="251"/>
        <v>1316</v>
      </c>
      <c r="H649" s="39">
        <f t="shared" si="251"/>
        <v>1123</v>
      </c>
      <c r="I649" s="68">
        <f t="shared" si="251"/>
        <v>1051</v>
      </c>
      <c r="J649" s="110">
        <f t="shared" si="251"/>
        <v>100.00000000000003</v>
      </c>
      <c r="K649" s="25">
        <f t="shared" si="251"/>
        <v>100</v>
      </c>
      <c r="L649" s="6">
        <f t="shared" si="251"/>
        <v>100</v>
      </c>
      <c r="M649" s="6">
        <f t="shared" si="251"/>
        <v>100</v>
      </c>
      <c r="N649" s="6">
        <f t="shared" si="251"/>
        <v>100</v>
      </c>
    </row>
    <row r="650" spans="1:25" ht="15" customHeight="1" x14ac:dyDescent="0.15">
      <c r="B650" s="38" t="s">
        <v>286</v>
      </c>
      <c r="C650" s="28"/>
      <c r="D650" s="29"/>
      <c r="E650" s="39">
        <v>90958.819434872508</v>
      </c>
      <c r="F650" s="47">
        <v>128350.96247240619</v>
      </c>
      <c r="G650" s="47">
        <v>73986.233466933874</v>
      </c>
      <c r="H650" s="47">
        <v>87503.151376146794</v>
      </c>
      <c r="I650" s="47">
        <v>86664.677108433738</v>
      </c>
      <c r="U650" s="187"/>
      <c r="V650" s="187"/>
      <c r="W650" s="187"/>
      <c r="X650" s="187"/>
      <c r="Y650" s="187"/>
    </row>
    <row r="651" spans="1:25" ht="15" customHeight="1" x14ac:dyDescent="0.15">
      <c r="B651" s="38" t="s">
        <v>382</v>
      </c>
      <c r="C651" s="28"/>
      <c r="D651" s="29"/>
      <c r="E651" s="39">
        <v>86454.61514919663</v>
      </c>
      <c r="F651" s="47">
        <v>125156.56479217604</v>
      </c>
      <c r="G651" s="47">
        <v>71865.156666666662</v>
      </c>
      <c r="H651" s="47">
        <v>86179.666666666672</v>
      </c>
      <c r="I651" s="47">
        <v>85709.433155080216</v>
      </c>
      <c r="U651" s="187"/>
      <c r="V651" s="187"/>
      <c r="W651" s="187"/>
      <c r="X651" s="187"/>
      <c r="Y651" s="187"/>
    </row>
    <row r="652" spans="1:25" ht="15" customHeight="1" x14ac:dyDescent="0.15">
      <c r="B652" s="38" t="s">
        <v>287</v>
      </c>
      <c r="C652" s="28"/>
      <c r="D652" s="29"/>
      <c r="E652" s="47">
        <v>329700</v>
      </c>
      <c r="F652" s="47">
        <v>329700</v>
      </c>
      <c r="G652" s="47">
        <v>319800</v>
      </c>
      <c r="H652" s="47">
        <v>282100</v>
      </c>
      <c r="I652" s="47">
        <v>276840</v>
      </c>
      <c r="U652" s="187"/>
      <c r="V652" s="187"/>
      <c r="W652" s="187"/>
      <c r="X652" s="187"/>
      <c r="Y652" s="187"/>
    </row>
    <row r="653" spans="1:25" ht="15" customHeight="1" x14ac:dyDescent="0.15">
      <c r="B653" s="38" t="s">
        <v>288</v>
      </c>
      <c r="C653" s="28"/>
      <c r="D653" s="29"/>
      <c r="E653" s="47">
        <v>12000</v>
      </c>
      <c r="F653" s="47">
        <v>35055</v>
      </c>
      <c r="G653" s="47">
        <v>12000</v>
      </c>
      <c r="H653" s="47">
        <v>5000</v>
      </c>
      <c r="I653" s="47">
        <v>5000</v>
      </c>
      <c r="U653" s="187"/>
      <c r="V653" s="187"/>
      <c r="W653" s="187"/>
      <c r="X653" s="187"/>
      <c r="Y653" s="187"/>
    </row>
    <row r="654" spans="1:25" ht="12.75" customHeight="1" x14ac:dyDescent="0.15">
      <c r="B654" s="62"/>
      <c r="C654" s="45"/>
      <c r="D654" s="45"/>
      <c r="E654" s="111"/>
      <c r="F654" s="30"/>
      <c r="G654" s="30"/>
      <c r="H654" s="111"/>
      <c r="I654" s="30"/>
      <c r="J654" s="30"/>
      <c r="K654" s="111"/>
      <c r="L654" s="30"/>
      <c r="M654" s="30"/>
      <c r="N654" s="111"/>
      <c r="O654" s="30"/>
    </row>
    <row r="655" spans="1:25" ht="15" customHeight="1" x14ac:dyDescent="0.15">
      <c r="A655" s="1" t="s">
        <v>581</v>
      </c>
      <c r="B655" s="22"/>
      <c r="K655" s="7"/>
    </row>
    <row r="656" spans="1:25" ht="13.65" customHeight="1" x14ac:dyDescent="0.15">
      <c r="B656" s="64"/>
      <c r="C656" s="33"/>
      <c r="D656" s="33"/>
      <c r="E656" s="79"/>
      <c r="F656" s="86"/>
      <c r="G656" s="83" t="s">
        <v>214</v>
      </c>
      <c r="H656" s="86"/>
      <c r="I656" s="86"/>
      <c r="J656" s="106"/>
      <c r="K656" s="86"/>
      <c r="L656" s="83" t="s">
        <v>215</v>
      </c>
      <c r="M656" s="86"/>
      <c r="N656" s="84"/>
    </row>
    <row r="657" spans="2:25" ht="22.65" customHeight="1" x14ac:dyDescent="0.15">
      <c r="B657" s="34"/>
      <c r="D657" s="75"/>
      <c r="E657" s="96" t="s">
        <v>512</v>
      </c>
      <c r="F657" s="96" t="s">
        <v>210</v>
      </c>
      <c r="G657" s="96" t="s">
        <v>211</v>
      </c>
      <c r="H657" s="96" t="s">
        <v>514</v>
      </c>
      <c r="I657" s="102" t="s">
        <v>213</v>
      </c>
      <c r="J657" s="105" t="s">
        <v>512</v>
      </c>
      <c r="K657" s="96" t="s">
        <v>210</v>
      </c>
      <c r="L657" s="96" t="s">
        <v>211</v>
      </c>
      <c r="M657" s="96" t="s">
        <v>514</v>
      </c>
      <c r="N657" s="96" t="s">
        <v>213</v>
      </c>
    </row>
    <row r="658" spans="2:25" ht="12" customHeight="1" x14ac:dyDescent="0.15">
      <c r="B658" s="35"/>
      <c r="C658" s="36"/>
      <c r="D658" s="76"/>
      <c r="E658" s="37"/>
      <c r="F658" s="37"/>
      <c r="G658" s="37"/>
      <c r="H658" s="37"/>
      <c r="I658" s="66"/>
      <c r="J658" s="107">
        <f>E$13</f>
        <v>1983</v>
      </c>
      <c r="K658" s="2">
        <f t="shared" ref="K658" si="252">F$13</f>
        <v>667</v>
      </c>
      <c r="L658" s="2">
        <f t="shared" ref="L658" si="253">G$13</f>
        <v>1316</v>
      </c>
      <c r="M658" s="2">
        <f t="shared" ref="M658" si="254">H$13</f>
        <v>1123</v>
      </c>
      <c r="N658" s="2">
        <f t="shared" ref="N658" si="255">I$13</f>
        <v>1051</v>
      </c>
    </row>
    <row r="659" spans="2:25" ht="15" customHeight="1" x14ac:dyDescent="0.15">
      <c r="B659" s="34" t="s">
        <v>275</v>
      </c>
      <c r="E659" s="18">
        <v>149</v>
      </c>
      <c r="F659" s="18">
        <v>14</v>
      </c>
      <c r="G659" s="18">
        <v>135</v>
      </c>
      <c r="H659" s="18">
        <v>25</v>
      </c>
      <c r="I659" s="67">
        <v>23</v>
      </c>
      <c r="J659" s="109">
        <f t="shared" ref="J659:J667" si="256">E659/J$5*100</f>
        <v>7.5138678769541096</v>
      </c>
      <c r="K659" s="24">
        <f t="shared" ref="K659:K667" si="257">F659/K$5*100</f>
        <v>2.0989505247376314</v>
      </c>
      <c r="L659" s="4">
        <f t="shared" ref="L659:L667" si="258">G659/L$5*100</f>
        <v>10.258358662613981</v>
      </c>
      <c r="M659" s="4">
        <f t="shared" ref="M659:M667" si="259">H659/M$5*100</f>
        <v>2.2261798753339268</v>
      </c>
      <c r="N659" s="4">
        <f t="shared" ref="N659:N667" si="260">I659/N$5*100</f>
        <v>2.1883920076117986</v>
      </c>
      <c r="U659" s="187"/>
      <c r="V659" s="187"/>
      <c r="W659" s="187"/>
      <c r="X659" s="187"/>
      <c r="Y659" s="187"/>
    </row>
    <row r="660" spans="2:25" ht="15" customHeight="1" x14ac:dyDescent="0.15">
      <c r="B660" s="34" t="s">
        <v>276</v>
      </c>
      <c r="E660" s="18">
        <v>306</v>
      </c>
      <c r="F660" s="18">
        <v>20</v>
      </c>
      <c r="G660" s="18">
        <v>286</v>
      </c>
      <c r="H660" s="18">
        <v>91</v>
      </c>
      <c r="I660" s="67">
        <v>88</v>
      </c>
      <c r="J660" s="109">
        <f t="shared" si="256"/>
        <v>15.431164901664147</v>
      </c>
      <c r="K660" s="24">
        <f t="shared" si="257"/>
        <v>2.9985007496251872</v>
      </c>
      <c r="L660" s="4">
        <f t="shared" si="258"/>
        <v>21.732522796352583</v>
      </c>
      <c r="M660" s="4">
        <f t="shared" si="259"/>
        <v>8.1032947462154947</v>
      </c>
      <c r="N660" s="4">
        <f t="shared" si="260"/>
        <v>8.3729781160799241</v>
      </c>
      <c r="U660" s="187"/>
      <c r="V660" s="187"/>
      <c r="W660" s="187"/>
      <c r="X660" s="187"/>
      <c r="Y660" s="187"/>
    </row>
    <row r="661" spans="2:25" ht="15" customHeight="1" x14ac:dyDescent="0.15">
      <c r="B661" s="34" t="s">
        <v>277</v>
      </c>
      <c r="E661" s="18">
        <v>344</v>
      </c>
      <c r="F661" s="18">
        <v>51</v>
      </c>
      <c r="G661" s="18">
        <v>293</v>
      </c>
      <c r="H661" s="18">
        <v>193</v>
      </c>
      <c r="I661" s="67">
        <v>181</v>
      </c>
      <c r="J661" s="109">
        <f t="shared" si="256"/>
        <v>17.34745335350479</v>
      </c>
      <c r="K661" s="24">
        <f t="shared" si="257"/>
        <v>7.6461769115442282</v>
      </c>
      <c r="L661" s="4">
        <f t="shared" si="258"/>
        <v>22.264437689969604</v>
      </c>
      <c r="M661" s="4">
        <f t="shared" si="259"/>
        <v>17.186108637577917</v>
      </c>
      <c r="N661" s="4">
        <f t="shared" si="260"/>
        <v>17.221693625118935</v>
      </c>
      <c r="U661" s="187"/>
      <c r="V661" s="187"/>
      <c r="W661" s="187"/>
      <c r="X661" s="187"/>
      <c r="Y661" s="187"/>
    </row>
    <row r="662" spans="2:25" ht="15" customHeight="1" x14ac:dyDescent="0.15">
      <c r="B662" s="34" t="s">
        <v>267</v>
      </c>
      <c r="E662" s="18">
        <v>334</v>
      </c>
      <c r="F662" s="18">
        <v>95</v>
      </c>
      <c r="G662" s="18">
        <v>239</v>
      </c>
      <c r="H662" s="18">
        <v>276</v>
      </c>
      <c r="I662" s="67">
        <v>267</v>
      </c>
      <c r="J662" s="109">
        <f t="shared" si="256"/>
        <v>16.843166918809885</v>
      </c>
      <c r="K662" s="24">
        <f t="shared" si="257"/>
        <v>14.242878560719641</v>
      </c>
      <c r="L662" s="4">
        <f t="shared" si="258"/>
        <v>18.161094224924014</v>
      </c>
      <c r="M662" s="4">
        <f t="shared" si="259"/>
        <v>24.577025823686554</v>
      </c>
      <c r="N662" s="4">
        <f t="shared" si="260"/>
        <v>25.404376784015227</v>
      </c>
      <c r="U662" s="187"/>
      <c r="V662" s="187"/>
      <c r="W662" s="187"/>
      <c r="X662" s="187"/>
      <c r="Y662" s="187"/>
    </row>
    <row r="663" spans="2:25" ht="15" customHeight="1" x14ac:dyDescent="0.15">
      <c r="B663" s="34" t="s">
        <v>268</v>
      </c>
      <c r="E663" s="18">
        <v>185</v>
      </c>
      <c r="F663" s="18">
        <v>68</v>
      </c>
      <c r="G663" s="18">
        <v>117</v>
      </c>
      <c r="H663" s="18">
        <v>230</v>
      </c>
      <c r="I663" s="67">
        <v>219</v>
      </c>
      <c r="J663" s="109">
        <f t="shared" si="256"/>
        <v>9.3292990418557729</v>
      </c>
      <c r="K663" s="24">
        <f t="shared" si="257"/>
        <v>10.194902548725636</v>
      </c>
      <c r="L663" s="4">
        <f t="shared" si="258"/>
        <v>8.8905775075987847</v>
      </c>
      <c r="M663" s="4">
        <f t="shared" si="259"/>
        <v>20.480854853072127</v>
      </c>
      <c r="N663" s="4">
        <f t="shared" si="260"/>
        <v>20.837297811607993</v>
      </c>
      <c r="U663" s="187"/>
      <c r="V663" s="187"/>
      <c r="W663" s="187"/>
      <c r="X663" s="187"/>
      <c r="Y663" s="187"/>
    </row>
    <row r="664" spans="2:25" ht="15" customHeight="1" x14ac:dyDescent="0.15">
      <c r="B664" s="34" t="s">
        <v>306</v>
      </c>
      <c r="E664" s="18">
        <v>210</v>
      </c>
      <c r="F664" s="18">
        <v>106</v>
      </c>
      <c r="G664" s="18">
        <v>104</v>
      </c>
      <c r="H664" s="18">
        <v>218</v>
      </c>
      <c r="I664" s="67">
        <v>195</v>
      </c>
      <c r="J664" s="109">
        <f t="shared" ref="J664" si="261">E664/J$5*100</f>
        <v>10.59001512859304</v>
      </c>
      <c r="K664" s="24">
        <f t="shared" si="257"/>
        <v>15.892053973013493</v>
      </c>
      <c r="L664" s="4">
        <f t="shared" ref="L664" si="262">G664/L$5*100</f>
        <v>7.9027355623100304</v>
      </c>
      <c r="M664" s="4">
        <f t="shared" ref="M664" si="263">H664/M$5*100</f>
        <v>19.412288512911843</v>
      </c>
      <c r="N664" s="4">
        <f t="shared" ref="N664" si="264">I664/N$5*100</f>
        <v>18.553758325404377</v>
      </c>
      <c r="U664" s="187"/>
      <c r="V664" s="187"/>
      <c r="W664" s="187"/>
      <c r="X664" s="187"/>
      <c r="Y664" s="187"/>
    </row>
    <row r="665" spans="2:25" ht="15" customHeight="1" x14ac:dyDescent="0.15">
      <c r="B665" s="34" t="s">
        <v>307</v>
      </c>
      <c r="E665" s="18">
        <v>121</v>
      </c>
      <c r="F665" s="18">
        <v>95</v>
      </c>
      <c r="G665" s="18">
        <v>26</v>
      </c>
      <c r="H665" s="18">
        <v>37</v>
      </c>
      <c r="I665" s="67">
        <v>34</v>
      </c>
      <c r="J665" s="109">
        <f t="shared" si="256"/>
        <v>6.1018658598083713</v>
      </c>
      <c r="K665" s="24">
        <f t="shared" si="257"/>
        <v>14.242878560719641</v>
      </c>
      <c r="L665" s="4">
        <f t="shared" si="258"/>
        <v>1.9756838905775076</v>
      </c>
      <c r="M665" s="4">
        <f t="shared" si="259"/>
        <v>3.2947462154942118</v>
      </c>
      <c r="N665" s="4">
        <f t="shared" si="260"/>
        <v>3.2350142721217887</v>
      </c>
      <c r="U665" s="187"/>
      <c r="V665" s="187"/>
      <c r="W665" s="187"/>
      <c r="X665" s="187"/>
      <c r="Y665" s="187"/>
    </row>
    <row r="666" spans="2:25" ht="15" customHeight="1" x14ac:dyDescent="0.15">
      <c r="B666" s="34" t="s">
        <v>279</v>
      </c>
      <c r="E666" s="18">
        <v>206</v>
      </c>
      <c r="F666" s="18">
        <v>170</v>
      </c>
      <c r="G666" s="18">
        <v>36</v>
      </c>
      <c r="H666" s="18">
        <v>15</v>
      </c>
      <c r="I666" s="67">
        <v>9</v>
      </c>
      <c r="J666" s="109">
        <f t="shared" si="256"/>
        <v>10.388300554715078</v>
      </c>
      <c r="K666" s="24">
        <f t="shared" si="257"/>
        <v>25.487256371814095</v>
      </c>
      <c r="L666" s="4">
        <f t="shared" si="258"/>
        <v>2.735562310030395</v>
      </c>
      <c r="M666" s="4">
        <f t="shared" si="259"/>
        <v>1.3357079252003561</v>
      </c>
      <c r="N666" s="4">
        <f t="shared" si="260"/>
        <v>0.85632730732635576</v>
      </c>
      <c r="U666" s="187"/>
      <c r="V666" s="187"/>
      <c r="W666" s="187"/>
      <c r="X666" s="187"/>
      <c r="Y666" s="187"/>
    </row>
    <row r="667" spans="2:25" ht="15" customHeight="1" x14ac:dyDescent="0.15">
      <c r="B667" s="34" t="s">
        <v>0</v>
      </c>
      <c r="C667" s="36"/>
      <c r="D667" s="36"/>
      <c r="E667" s="19">
        <v>128</v>
      </c>
      <c r="F667" s="19">
        <v>48</v>
      </c>
      <c r="G667" s="19">
        <v>80</v>
      </c>
      <c r="H667" s="19">
        <v>38</v>
      </c>
      <c r="I667" s="72">
        <v>35</v>
      </c>
      <c r="J667" s="113">
        <f t="shared" si="256"/>
        <v>6.4548663640948067</v>
      </c>
      <c r="K667" s="26">
        <f t="shared" si="257"/>
        <v>7.1964017991004496</v>
      </c>
      <c r="L667" s="5">
        <f t="shared" si="258"/>
        <v>6.0790273556231007</v>
      </c>
      <c r="M667" s="5">
        <f t="shared" si="259"/>
        <v>3.3837934105075691</v>
      </c>
      <c r="N667" s="5">
        <f t="shared" si="260"/>
        <v>3.3301617507136063</v>
      </c>
      <c r="U667" s="187"/>
      <c r="V667" s="187"/>
      <c r="W667" s="187"/>
      <c r="X667" s="187"/>
      <c r="Y667" s="187"/>
    </row>
    <row r="668" spans="2:25" ht="15" customHeight="1" x14ac:dyDescent="0.15">
      <c r="B668" s="38" t="s">
        <v>1</v>
      </c>
      <c r="C668" s="28"/>
      <c r="D668" s="29"/>
      <c r="E668" s="39">
        <f t="shared" ref="E668:N668" si="265">SUM(E659:E667)</f>
        <v>1983</v>
      </c>
      <c r="F668" s="39">
        <f t="shared" si="265"/>
        <v>667</v>
      </c>
      <c r="G668" s="39">
        <f t="shared" si="265"/>
        <v>1316</v>
      </c>
      <c r="H668" s="39">
        <f t="shared" si="265"/>
        <v>1123</v>
      </c>
      <c r="I668" s="68">
        <f t="shared" si="265"/>
        <v>1051</v>
      </c>
      <c r="J668" s="110">
        <f t="shared" si="265"/>
        <v>100</v>
      </c>
      <c r="K668" s="25">
        <f t="shared" si="265"/>
        <v>100</v>
      </c>
      <c r="L668" s="6">
        <f t="shared" si="265"/>
        <v>100</v>
      </c>
      <c r="M668" s="6">
        <f t="shared" si="265"/>
        <v>100</v>
      </c>
      <c r="N668" s="6">
        <f t="shared" si="265"/>
        <v>100</v>
      </c>
    </row>
    <row r="669" spans="2:25" ht="15" customHeight="1" x14ac:dyDescent="0.15">
      <c r="B669" s="38" t="s">
        <v>286</v>
      </c>
      <c r="C669" s="28"/>
      <c r="D669" s="29"/>
      <c r="E669" s="39">
        <v>45069.114285714284</v>
      </c>
      <c r="F669" s="47">
        <v>73578.290791599356</v>
      </c>
      <c r="G669" s="47">
        <v>30791.460355987056</v>
      </c>
      <c r="H669" s="47">
        <v>39928.821198156686</v>
      </c>
      <c r="I669" s="47">
        <v>39010.753937007874</v>
      </c>
      <c r="U669" s="187"/>
      <c r="V669" s="187"/>
      <c r="W669" s="187"/>
      <c r="X669" s="187"/>
      <c r="Y669" s="187"/>
    </row>
    <row r="670" spans="2:25" ht="15" customHeight="1" x14ac:dyDescent="0.15">
      <c r="B670" s="38" t="s">
        <v>382</v>
      </c>
      <c r="C670" s="28"/>
      <c r="D670" s="29"/>
      <c r="E670" s="39">
        <v>40889.08198683423</v>
      </c>
      <c r="F670" s="47">
        <v>71036.261180679779</v>
      </c>
      <c r="G670" s="47">
        <v>27477.46947935368</v>
      </c>
      <c r="H670" s="47">
        <v>38442.893551688845</v>
      </c>
      <c r="I670" s="47">
        <v>37897.474890829697</v>
      </c>
      <c r="U670" s="187"/>
      <c r="V670" s="187"/>
      <c r="W670" s="187"/>
      <c r="X670" s="187"/>
      <c r="Y670" s="187"/>
    </row>
    <row r="671" spans="2:25" ht="15" customHeight="1" x14ac:dyDescent="0.15">
      <c r="B671" s="38" t="s">
        <v>287</v>
      </c>
      <c r="C671" s="28"/>
      <c r="D671" s="29"/>
      <c r="E671" s="47">
        <v>324000</v>
      </c>
      <c r="F671" s="47">
        <v>256300</v>
      </c>
      <c r="G671" s="47">
        <v>324000</v>
      </c>
      <c r="H671" s="47">
        <v>226000</v>
      </c>
      <c r="I671" s="47">
        <v>225000</v>
      </c>
      <c r="U671" s="187"/>
      <c r="V671" s="187"/>
      <c r="W671" s="187"/>
      <c r="X671" s="187"/>
      <c r="Y671" s="187"/>
    </row>
    <row r="672" spans="2:25" ht="15" customHeight="1" x14ac:dyDescent="0.15">
      <c r="B672" s="38" t="s">
        <v>288</v>
      </c>
      <c r="C672" s="28"/>
      <c r="D672" s="29"/>
      <c r="E672" s="47">
        <v>500</v>
      </c>
      <c r="F672" s="47">
        <v>1000</v>
      </c>
      <c r="G672" s="47">
        <v>500</v>
      </c>
      <c r="H672" s="47">
        <v>1650</v>
      </c>
      <c r="I672" s="47">
        <v>1650</v>
      </c>
      <c r="U672" s="187"/>
      <c r="V672" s="187"/>
      <c r="W672" s="187"/>
      <c r="X672" s="187"/>
      <c r="Y672" s="187"/>
    </row>
    <row r="673" spans="1:25" ht="12" customHeight="1" x14ac:dyDescent="0.15">
      <c r="B673" s="69" t="s">
        <v>86</v>
      </c>
      <c r="C673" s="45"/>
      <c r="D673" s="45"/>
      <c r="E673" s="91"/>
      <c r="F673" s="91"/>
      <c r="G673" s="91"/>
      <c r="H673" s="92"/>
      <c r="I673" s="91"/>
      <c r="J673" s="91"/>
      <c r="K673" s="46"/>
      <c r="M673" s="91"/>
    </row>
    <row r="674" spans="1:25" ht="9.9" customHeight="1" x14ac:dyDescent="0.15">
      <c r="B674" s="62"/>
      <c r="C674" s="45"/>
      <c r="D674" s="45"/>
      <c r="E674" s="91"/>
      <c r="F674" s="91"/>
      <c r="G674" s="91"/>
      <c r="H674" s="92"/>
      <c r="I674" s="91"/>
      <c r="J674" s="91"/>
      <c r="K674" s="46"/>
      <c r="M674" s="91"/>
    </row>
    <row r="675" spans="1:25" ht="15" customHeight="1" x14ac:dyDescent="0.15">
      <c r="A675" s="1" t="s">
        <v>398</v>
      </c>
      <c r="B675" s="22"/>
      <c r="K675" s="7"/>
    </row>
    <row r="676" spans="1:25" ht="13.65" customHeight="1" x14ac:dyDescent="0.15">
      <c r="B676" s="64"/>
      <c r="C676" s="33"/>
      <c r="D676" s="33"/>
      <c r="E676" s="79"/>
      <c r="F676" s="86"/>
      <c r="G676" s="83" t="s">
        <v>214</v>
      </c>
      <c r="H676" s="86"/>
      <c r="I676" s="86"/>
      <c r="J676" s="106"/>
      <c r="K676" s="86"/>
      <c r="L676" s="83" t="s">
        <v>215</v>
      </c>
      <c r="M676" s="86"/>
      <c r="N676" s="84"/>
    </row>
    <row r="677" spans="1:25" ht="22.65" customHeight="1" x14ac:dyDescent="0.15">
      <c r="B677" s="34"/>
      <c r="D677" s="75"/>
      <c r="E677" s="96" t="s">
        <v>512</v>
      </c>
      <c r="F677" s="96" t="s">
        <v>210</v>
      </c>
      <c r="G677" s="96" t="s">
        <v>211</v>
      </c>
      <c r="H677" s="96" t="s">
        <v>514</v>
      </c>
      <c r="I677" s="102" t="s">
        <v>213</v>
      </c>
      <c r="J677" s="105" t="s">
        <v>512</v>
      </c>
      <c r="K677" s="96" t="s">
        <v>210</v>
      </c>
      <c r="L677" s="96" t="s">
        <v>211</v>
      </c>
      <c r="M677" s="96" t="s">
        <v>514</v>
      </c>
      <c r="N677" s="96" t="s">
        <v>213</v>
      </c>
    </row>
    <row r="678" spans="1:25" ht="12" customHeight="1" x14ac:dyDescent="0.15">
      <c r="B678" s="35"/>
      <c r="C678" s="36"/>
      <c r="D678" s="76"/>
      <c r="E678" s="37"/>
      <c r="F678" s="37"/>
      <c r="G678" s="37"/>
      <c r="H678" s="37"/>
      <c r="I678" s="66"/>
      <c r="J678" s="107">
        <f>E$13</f>
        <v>1983</v>
      </c>
      <c r="K678" s="2">
        <f t="shared" ref="K678" si="266">F$13</f>
        <v>667</v>
      </c>
      <c r="L678" s="2">
        <f t="shared" ref="L678" si="267">G$13</f>
        <v>1316</v>
      </c>
      <c r="M678" s="2">
        <f t="shared" ref="M678" si="268">H$13</f>
        <v>1123</v>
      </c>
      <c r="N678" s="2">
        <f t="shared" ref="N678" si="269">I$13</f>
        <v>1051</v>
      </c>
    </row>
    <row r="679" spans="1:25" ht="15" customHeight="1" x14ac:dyDescent="0.15">
      <c r="B679" s="34" t="s">
        <v>265</v>
      </c>
      <c r="E679" s="18">
        <v>96</v>
      </c>
      <c r="F679" s="18">
        <v>46</v>
      </c>
      <c r="G679" s="18">
        <v>50</v>
      </c>
      <c r="H679" s="18">
        <v>20</v>
      </c>
      <c r="I679" s="67">
        <v>20</v>
      </c>
      <c r="J679" s="109">
        <f t="shared" ref="J679:J689" si="270">E679/J$5*100</f>
        <v>4.8411497730711046</v>
      </c>
      <c r="K679" s="24">
        <f t="shared" ref="K679:K689" si="271">F679/K$5*100</f>
        <v>6.8965517241379306</v>
      </c>
      <c r="L679" s="4">
        <f t="shared" ref="L679:L689" si="272">G679/L$5*100</f>
        <v>3.7993920972644375</v>
      </c>
      <c r="M679" s="4">
        <f t="shared" ref="M679:M689" si="273">H679/M$5*100</f>
        <v>1.7809439002671414</v>
      </c>
      <c r="N679" s="4">
        <f t="shared" ref="N679:N689" si="274">I679/N$5*100</f>
        <v>1.9029495718363463</v>
      </c>
      <c r="U679" s="187"/>
      <c r="V679" s="187"/>
      <c r="W679" s="187"/>
      <c r="X679" s="187"/>
      <c r="Y679" s="187"/>
    </row>
    <row r="680" spans="1:25" ht="15" customHeight="1" x14ac:dyDescent="0.15">
      <c r="B680" s="34" t="s">
        <v>275</v>
      </c>
      <c r="E680" s="18">
        <v>146</v>
      </c>
      <c r="F680" s="18">
        <v>11</v>
      </c>
      <c r="G680" s="18">
        <v>135</v>
      </c>
      <c r="H680" s="18">
        <v>95</v>
      </c>
      <c r="I680" s="67">
        <v>92</v>
      </c>
      <c r="J680" s="109">
        <f t="shared" ref="J680" si="275">E680/J$5*100</f>
        <v>7.3625819465456379</v>
      </c>
      <c r="K680" s="24">
        <f t="shared" si="271"/>
        <v>1.6491754122938531</v>
      </c>
      <c r="L680" s="4">
        <f t="shared" ref="L680" si="276">G680/L$5*100</f>
        <v>10.258358662613981</v>
      </c>
      <c r="M680" s="4">
        <f t="shared" ref="M680" si="277">H680/M$5*100</f>
        <v>8.4594835262689223</v>
      </c>
      <c r="N680" s="4">
        <f t="shared" ref="N680" si="278">I680/N$5*100</f>
        <v>8.7535680304471946</v>
      </c>
      <c r="U680" s="187"/>
      <c r="V680" s="187"/>
      <c r="W680" s="187"/>
      <c r="X680" s="187"/>
      <c r="Y680" s="187"/>
    </row>
    <row r="681" spans="1:25" ht="15" customHeight="1" x14ac:dyDescent="0.15">
      <c r="B681" s="34" t="s">
        <v>276</v>
      </c>
      <c r="E681" s="18">
        <v>365</v>
      </c>
      <c r="F681" s="18">
        <v>21</v>
      </c>
      <c r="G681" s="18">
        <v>344</v>
      </c>
      <c r="H681" s="18">
        <v>377</v>
      </c>
      <c r="I681" s="67">
        <v>372</v>
      </c>
      <c r="J681" s="109">
        <f t="shared" si="270"/>
        <v>18.406454866364093</v>
      </c>
      <c r="K681" s="24">
        <f t="shared" si="271"/>
        <v>3.1484257871064467</v>
      </c>
      <c r="L681" s="4">
        <f t="shared" si="272"/>
        <v>26.13981762917933</v>
      </c>
      <c r="M681" s="4">
        <f t="shared" si="273"/>
        <v>33.570792520035617</v>
      </c>
      <c r="N681" s="4">
        <f t="shared" si="274"/>
        <v>35.394862036156042</v>
      </c>
      <c r="U681" s="187"/>
      <c r="V681" s="187"/>
      <c r="W681" s="187"/>
      <c r="X681" s="187"/>
      <c r="Y681" s="187"/>
    </row>
    <row r="682" spans="1:25" ht="15" customHeight="1" x14ac:dyDescent="0.15">
      <c r="B682" s="34" t="s">
        <v>277</v>
      </c>
      <c r="E682" s="18">
        <v>372</v>
      </c>
      <c r="F682" s="18">
        <v>52</v>
      </c>
      <c r="G682" s="18">
        <v>320</v>
      </c>
      <c r="H682" s="18">
        <v>363</v>
      </c>
      <c r="I682" s="67">
        <v>348</v>
      </c>
      <c r="J682" s="109">
        <f t="shared" si="270"/>
        <v>18.759455370650528</v>
      </c>
      <c r="K682" s="24">
        <f t="shared" si="271"/>
        <v>7.7961019490254868</v>
      </c>
      <c r="L682" s="4">
        <f t="shared" si="272"/>
        <v>24.316109422492403</v>
      </c>
      <c r="M682" s="4">
        <f t="shared" si="273"/>
        <v>32.324131789848622</v>
      </c>
      <c r="N682" s="4">
        <f t="shared" si="274"/>
        <v>33.111322549952426</v>
      </c>
      <c r="U682" s="187"/>
      <c r="V682" s="187"/>
      <c r="W682" s="187"/>
      <c r="X682" s="187"/>
      <c r="Y682" s="187"/>
    </row>
    <row r="683" spans="1:25" ht="15" customHeight="1" x14ac:dyDescent="0.15">
      <c r="B683" s="34" t="s">
        <v>267</v>
      </c>
      <c r="E683" s="18">
        <v>299</v>
      </c>
      <c r="F683" s="18">
        <v>104</v>
      </c>
      <c r="G683" s="18">
        <v>195</v>
      </c>
      <c r="H683" s="18">
        <v>140</v>
      </c>
      <c r="I683" s="67">
        <v>129</v>
      </c>
      <c r="J683" s="109">
        <f t="shared" si="270"/>
        <v>15.07816439737771</v>
      </c>
      <c r="K683" s="24">
        <f t="shared" si="271"/>
        <v>15.592203898050974</v>
      </c>
      <c r="L683" s="4">
        <f t="shared" si="272"/>
        <v>14.817629179331307</v>
      </c>
      <c r="M683" s="4">
        <f t="shared" si="273"/>
        <v>12.46660730186999</v>
      </c>
      <c r="N683" s="4">
        <f t="shared" si="274"/>
        <v>12.274024738344433</v>
      </c>
      <c r="U683" s="187"/>
      <c r="V683" s="187"/>
      <c r="W683" s="187"/>
      <c r="X683" s="187"/>
      <c r="Y683" s="187"/>
    </row>
    <row r="684" spans="1:25" ht="15" customHeight="1" x14ac:dyDescent="0.15">
      <c r="B684" s="34" t="s">
        <v>268</v>
      </c>
      <c r="E684" s="18">
        <v>159</v>
      </c>
      <c r="F684" s="18">
        <v>74</v>
      </c>
      <c r="G684" s="18">
        <v>85</v>
      </c>
      <c r="H684" s="18">
        <v>36</v>
      </c>
      <c r="I684" s="67">
        <v>27</v>
      </c>
      <c r="J684" s="109">
        <f t="shared" si="270"/>
        <v>8.0181543116490168</v>
      </c>
      <c r="K684" s="24">
        <f t="shared" si="271"/>
        <v>11.094452773613193</v>
      </c>
      <c r="L684" s="4">
        <f t="shared" si="272"/>
        <v>6.4589665653495443</v>
      </c>
      <c r="M684" s="4">
        <f t="shared" si="273"/>
        <v>3.2056990204808544</v>
      </c>
      <c r="N684" s="4">
        <f t="shared" si="274"/>
        <v>2.5689819219790673</v>
      </c>
      <c r="U684" s="187"/>
      <c r="V684" s="187"/>
      <c r="W684" s="187"/>
      <c r="X684" s="187"/>
      <c r="Y684" s="187"/>
    </row>
    <row r="685" spans="1:25" ht="15" customHeight="1" x14ac:dyDescent="0.15">
      <c r="B685" s="34" t="s">
        <v>269</v>
      </c>
      <c r="E685" s="18">
        <v>116</v>
      </c>
      <c r="F685" s="18">
        <v>71</v>
      </c>
      <c r="G685" s="18">
        <v>45</v>
      </c>
      <c r="H685" s="18">
        <v>26</v>
      </c>
      <c r="I685" s="67">
        <v>17</v>
      </c>
      <c r="J685" s="109">
        <f t="shared" ref="J685:J686" si="279">E685/J$5*100</f>
        <v>5.8497226424609181</v>
      </c>
      <c r="K685" s="24">
        <f t="shared" si="271"/>
        <v>10.644677661169414</v>
      </c>
      <c r="L685" s="4">
        <f t="shared" ref="L685:L686" si="280">G685/L$5*100</f>
        <v>3.4194528875379939</v>
      </c>
      <c r="M685" s="4">
        <f t="shared" ref="M685:M686" si="281">H685/M$5*100</f>
        <v>2.3152270703472841</v>
      </c>
      <c r="N685" s="4">
        <f t="shared" ref="N685:N686" si="282">I685/N$5*100</f>
        <v>1.6175071360608944</v>
      </c>
      <c r="U685" s="187"/>
      <c r="V685" s="187"/>
      <c r="W685" s="187"/>
      <c r="X685" s="187"/>
      <c r="Y685" s="187"/>
    </row>
    <row r="686" spans="1:25" ht="15" customHeight="1" x14ac:dyDescent="0.15">
      <c r="B686" s="34" t="s">
        <v>278</v>
      </c>
      <c r="E686" s="18">
        <v>109</v>
      </c>
      <c r="F686" s="18">
        <v>82</v>
      </c>
      <c r="G686" s="18">
        <v>27</v>
      </c>
      <c r="H686" s="18">
        <v>20</v>
      </c>
      <c r="I686" s="67">
        <v>7</v>
      </c>
      <c r="J686" s="109">
        <f t="shared" si="279"/>
        <v>5.4967221381744835</v>
      </c>
      <c r="K686" s="24">
        <f t="shared" si="271"/>
        <v>12.293853073463268</v>
      </c>
      <c r="L686" s="4">
        <f t="shared" si="280"/>
        <v>2.0516717325227964</v>
      </c>
      <c r="M686" s="4">
        <f t="shared" si="281"/>
        <v>1.7809439002671414</v>
      </c>
      <c r="N686" s="4">
        <f t="shared" si="282"/>
        <v>0.66603235014272122</v>
      </c>
      <c r="U686" s="187"/>
      <c r="V686" s="187"/>
      <c r="W686" s="187"/>
      <c r="X686" s="187"/>
      <c r="Y686" s="187"/>
    </row>
    <row r="687" spans="1:25" ht="15" customHeight="1" x14ac:dyDescent="0.15">
      <c r="B687" s="34" t="s">
        <v>272</v>
      </c>
      <c r="E687" s="18">
        <v>63</v>
      </c>
      <c r="F687" s="18">
        <v>52</v>
      </c>
      <c r="G687" s="18">
        <v>11</v>
      </c>
      <c r="H687" s="18">
        <v>3</v>
      </c>
      <c r="I687" s="67">
        <v>2</v>
      </c>
      <c r="J687" s="109">
        <f t="shared" si="270"/>
        <v>3.1770045385779122</v>
      </c>
      <c r="K687" s="24">
        <f t="shared" si="271"/>
        <v>7.7961019490254868</v>
      </c>
      <c r="L687" s="4">
        <f t="shared" si="272"/>
        <v>0.83586626139817621</v>
      </c>
      <c r="M687" s="4">
        <f t="shared" si="273"/>
        <v>0.26714158504007124</v>
      </c>
      <c r="N687" s="4">
        <f t="shared" si="274"/>
        <v>0.19029495718363465</v>
      </c>
      <c r="U687" s="187"/>
      <c r="V687" s="187"/>
      <c r="W687" s="187"/>
      <c r="X687" s="187"/>
      <c r="Y687" s="187"/>
    </row>
    <row r="688" spans="1:25" ht="15" customHeight="1" x14ac:dyDescent="0.15">
      <c r="B688" s="34" t="s">
        <v>279</v>
      </c>
      <c r="E688" s="18">
        <v>168</v>
      </c>
      <c r="F688" s="18">
        <v>142</v>
      </c>
      <c r="G688" s="18">
        <v>26</v>
      </c>
      <c r="H688" s="18">
        <v>5</v>
      </c>
      <c r="I688" s="67">
        <v>2</v>
      </c>
      <c r="J688" s="109">
        <f t="shared" ref="J688" si="283">E688/J$5*100</f>
        <v>8.472012102874432</v>
      </c>
      <c r="K688" s="24">
        <f t="shared" si="271"/>
        <v>21.289355322338828</v>
      </c>
      <c r="L688" s="4">
        <f t="shared" ref="L688" si="284">G688/L$5*100</f>
        <v>1.9756838905775076</v>
      </c>
      <c r="M688" s="4">
        <f t="shared" ref="M688" si="285">H688/M$5*100</f>
        <v>0.44523597506678536</v>
      </c>
      <c r="N688" s="4">
        <f t="shared" ref="N688" si="286">I688/N$5*100</f>
        <v>0.19029495718363465</v>
      </c>
      <c r="U688" s="187"/>
      <c r="V688" s="187"/>
      <c r="W688" s="187"/>
      <c r="X688" s="187"/>
      <c r="Y688" s="187"/>
    </row>
    <row r="689" spans="1:25" ht="15" customHeight="1" x14ac:dyDescent="0.15">
      <c r="B689" s="34" t="s">
        <v>0</v>
      </c>
      <c r="C689" s="36"/>
      <c r="D689" s="36"/>
      <c r="E689" s="19">
        <v>90</v>
      </c>
      <c r="F689" s="19">
        <v>12</v>
      </c>
      <c r="G689" s="19">
        <v>78</v>
      </c>
      <c r="H689" s="19">
        <v>38</v>
      </c>
      <c r="I689" s="72">
        <v>35</v>
      </c>
      <c r="J689" s="113">
        <f t="shared" si="270"/>
        <v>4.5385779122541603</v>
      </c>
      <c r="K689" s="26">
        <f t="shared" si="271"/>
        <v>1.7991004497751124</v>
      </c>
      <c r="L689" s="5">
        <f t="shared" si="272"/>
        <v>5.9270516717325226</v>
      </c>
      <c r="M689" s="5">
        <f t="shared" si="273"/>
        <v>3.3837934105075691</v>
      </c>
      <c r="N689" s="5">
        <f t="shared" si="274"/>
        <v>3.3301617507136063</v>
      </c>
      <c r="U689" s="187"/>
      <c r="V689" s="187"/>
      <c r="W689" s="187"/>
      <c r="X689" s="187"/>
      <c r="Y689" s="187"/>
    </row>
    <row r="690" spans="1:25" ht="15" customHeight="1" x14ac:dyDescent="0.15">
      <c r="B690" s="38" t="s">
        <v>1</v>
      </c>
      <c r="C690" s="28"/>
      <c r="D690" s="29"/>
      <c r="E690" s="39">
        <f t="shared" ref="E690:N690" si="287">SUM(E679:E689)</f>
        <v>1983</v>
      </c>
      <c r="F690" s="39">
        <f t="shared" si="287"/>
        <v>667</v>
      </c>
      <c r="G690" s="39">
        <f t="shared" si="287"/>
        <v>1316</v>
      </c>
      <c r="H690" s="39">
        <f t="shared" si="287"/>
        <v>1123</v>
      </c>
      <c r="I690" s="68">
        <f t="shared" si="287"/>
        <v>1051</v>
      </c>
      <c r="J690" s="110">
        <f t="shared" si="287"/>
        <v>100</v>
      </c>
      <c r="K690" s="25">
        <f t="shared" si="287"/>
        <v>99.999999999999986</v>
      </c>
      <c r="L690" s="6">
        <f t="shared" si="287"/>
        <v>100.00000000000001</v>
      </c>
      <c r="M690" s="6">
        <f t="shared" si="287"/>
        <v>99.999999999999986</v>
      </c>
      <c r="N690" s="6">
        <f t="shared" si="287"/>
        <v>100.00000000000001</v>
      </c>
      <c r="U690" s="187"/>
      <c r="V690" s="187"/>
      <c r="W690" s="187"/>
      <c r="X690" s="187"/>
      <c r="Y690" s="187"/>
    </row>
    <row r="691" spans="1:25" ht="15" customHeight="1" x14ac:dyDescent="0.15">
      <c r="B691" s="38" t="s">
        <v>286</v>
      </c>
      <c r="C691" s="28"/>
      <c r="D691" s="29"/>
      <c r="E691" s="39">
        <v>38500.984680401481</v>
      </c>
      <c r="F691" s="47">
        <v>62160.948091603052</v>
      </c>
      <c r="G691" s="47">
        <v>25982.99111470113</v>
      </c>
      <c r="H691" s="47">
        <v>21881.969585253457</v>
      </c>
      <c r="I691" s="47">
        <v>20452.51968503937</v>
      </c>
      <c r="U691" s="187"/>
      <c r="V691" s="187"/>
      <c r="W691" s="187"/>
      <c r="X691" s="187"/>
      <c r="Y691" s="187"/>
    </row>
    <row r="692" spans="1:25" ht="15" customHeight="1" x14ac:dyDescent="0.15">
      <c r="B692" s="38" t="s">
        <v>382</v>
      </c>
      <c r="C692" s="28"/>
      <c r="D692" s="29"/>
      <c r="E692" s="39">
        <v>34698.4926686217</v>
      </c>
      <c r="F692" s="47">
        <v>60363.341793570216</v>
      </c>
      <c r="G692" s="47">
        <v>23137.132616487455</v>
      </c>
      <c r="H692" s="47">
        <v>20449.611054247696</v>
      </c>
      <c r="I692" s="47">
        <v>19431.582969432315</v>
      </c>
      <c r="U692" s="187"/>
      <c r="V692" s="187"/>
      <c r="W692" s="187"/>
      <c r="X692" s="187"/>
      <c r="Y692" s="187"/>
    </row>
    <row r="693" spans="1:25" ht="15" customHeight="1" x14ac:dyDescent="0.15">
      <c r="B693" s="38" t="s">
        <v>287</v>
      </c>
      <c r="C693" s="28"/>
      <c r="D693" s="29"/>
      <c r="E693" s="47">
        <v>324000</v>
      </c>
      <c r="F693" s="47">
        <v>185400</v>
      </c>
      <c r="G693" s="47">
        <v>324000</v>
      </c>
      <c r="H693" s="47">
        <v>220000</v>
      </c>
      <c r="I693" s="47">
        <v>220000</v>
      </c>
      <c r="U693" s="187"/>
      <c r="V693" s="187"/>
      <c r="W693" s="187"/>
      <c r="X693" s="187"/>
      <c r="Y693" s="187"/>
    </row>
    <row r="694" spans="1:25" ht="15" customHeight="1" x14ac:dyDescent="0.15">
      <c r="B694" s="38" t="s">
        <v>288</v>
      </c>
      <c r="C694" s="28"/>
      <c r="D694" s="29"/>
      <c r="E694" s="47">
        <v>1000</v>
      </c>
      <c r="F694" s="47">
        <v>1000</v>
      </c>
      <c r="G694" s="47">
        <v>1000</v>
      </c>
      <c r="H694" s="47">
        <v>1000</v>
      </c>
      <c r="I694" s="47">
        <v>1000</v>
      </c>
      <c r="U694" s="187"/>
      <c r="V694" s="187"/>
      <c r="W694" s="187"/>
      <c r="X694" s="187"/>
      <c r="Y694" s="187"/>
    </row>
    <row r="695" spans="1:25" ht="12" customHeight="1" x14ac:dyDescent="0.15">
      <c r="B695" s="69" t="s">
        <v>86</v>
      </c>
      <c r="C695" s="45"/>
      <c r="D695" s="45"/>
      <c r="E695" s="91"/>
      <c r="F695" s="91"/>
      <c r="G695" s="91"/>
      <c r="H695" s="92"/>
      <c r="I695" s="91"/>
      <c r="J695" s="91"/>
      <c r="K695" s="46"/>
      <c r="M695" s="91"/>
    </row>
    <row r="696" spans="1:25" ht="15" customHeight="1" x14ac:dyDescent="0.15">
      <c r="B696" s="62"/>
      <c r="C696" s="45"/>
      <c r="D696" s="45"/>
      <c r="E696" s="91"/>
      <c r="F696" s="91"/>
      <c r="G696" s="91"/>
      <c r="H696" s="92"/>
      <c r="I696" s="91"/>
      <c r="J696" s="91"/>
      <c r="K696" s="46"/>
      <c r="M696" s="91"/>
    </row>
    <row r="697" spans="1:25" ht="15" customHeight="1" x14ac:dyDescent="0.15">
      <c r="A697" s="1" t="s">
        <v>399</v>
      </c>
      <c r="B697" s="22"/>
      <c r="H697" s="1"/>
      <c r="I697" s="7"/>
      <c r="J697" s="7"/>
      <c r="M697" s="91"/>
    </row>
    <row r="698" spans="1:25" ht="13.65" customHeight="1" x14ac:dyDescent="0.15">
      <c r="B698" s="64"/>
      <c r="C698" s="33"/>
      <c r="D698" s="33"/>
      <c r="E698" s="79"/>
      <c r="F698" s="86"/>
      <c r="G698" s="83" t="s">
        <v>214</v>
      </c>
      <c r="H698" s="86"/>
      <c r="I698" s="86"/>
      <c r="J698" s="106"/>
      <c r="K698" s="86"/>
      <c r="L698" s="83" t="s">
        <v>215</v>
      </c>
      <c r="M698" s="86"/>
      <c r="N698" s="84"/>
    </row>
    <row r="699" spans="1:25" ht="22.65" customHeight="1" x14ac:dyDescent="0.15">
      <c r="B699" s="34"/>
      <c r="D699" s="75"/>
      <c r="E699" s="96" t="s">
        <v>512</v>
      </c>
      <c r="F699" s="96" t="s">
        <v>210</v>
      </c>
      <c r="G699" s="96" t="s">
        <v>211</v>
      </c>
      <c r="H699" s="96" t="s">
        <v>514</v>
      </c>
      <c r="I699" s="102" t="s">
        <v>213</v>
      </c>
      <c r="J699" s="105" t="s">
        <v>512</v>
      </c>
      <c r="K699" s="96" t="s">
        <v>210</v>
      </c>
      <c r="L699" s="96" t="s">
        <v>211</v>
      </c>
      <c r="M699" s="96" t="s">
        <v>514</v>
      </c>
      <c r="N699" s="96" t="s">
        <v>213</v>
      </c>
    </row>
    <row r="700" spans="1:25" ht="12" customHeight="1" x14ac:dyDescent="0.15">
      <c r="B700" s="35"/>
      <c r="C700" s="36"/>
      <c r="D700" s="76"/>
      <c r="E700" s="37"/>
      <c r="F700" s="37"/>
      <c r="G700" s="37"/>
      <c r="H700" s="37"/>
      <c r="I700" s="66"/>
      <c r="J700" s="107">
        <f>E$13</f>
        <v>1983</v>
      </c>
      <c r="K700" s="2">
        <f t="shared" ref="K700" si="288">F$13</f>
        <v>667</v>
      </c>
      <c r="L700" s="2">
        <f t="shared" ref="L700" si="289">G$13</f>
        <v>1316</v>
      </c>
      <c r="M700" s="2">
        <f t="shared" ref="M700" si="290">H$13</f>
        <v>1123</v>
      </c>
      <c r="N700" s="2">
        <f t="shared" ref="N700" si="291">I$13</f>
        <v>1051</v>
      </c>
    </row>
    <row r="701" spans="1:25" ht="15" customHeight="1" x14ac:dyDescent="0.15">
      <c r="B701" s="34" t="s">
        <v>265</v>
      </c>
      <c r="E701" s="18">
        <v>1424</v>
      </c>
      <c r="F701" s="18">
        <v>486</v>
      </c>
      <c r="G701" s="18">
        <v>938</v>
      </c>
      <c r="H701" s="18">
        <v>236</v>
      </c>
      <c r="I701" s="67">
        <v>186</v>
      </c>
      <c r="J701" s="109">
        <f t="shared" ref="J701:J709" si="292">E701/J$5*100</f>
        <v>71.81038830055472</v>
      </c>
      <c r="K701" s="24">
        <f t="shared" ref="K701:K709" si="293">F701/K$5*100</f>
        <v>72.863568215892045</v>
      </c>
      <c r="L701" s="4">
        <f t="shared" ref="L701:L709" si="294">G701/L$5*100</f>
        <v>71.276595744680847</v>
      </c>
      <c r="M701" s="4">
        <f t="shared" ref="M701:M709" si="295">H701/M$5*100</f>
        <v>21.015138023152272</v>
      </c>
      <c r="N701" s="4">
        <f t="shared" ref="N701:N709" si="296">I701/N$5*100</f>
        <v>17.697431018078021</v>
      </c>
      <c r="U701" s="187"/>
      <c r="V701" s="187"/>
      <c r="W701" s="187"/>
      <c r="X701" s="187"/>
      <c r="Y701" s="187"/>
    </row>
    <row r="702" spans="1:25" ht="15" customHeight="1" x14ac:dyDescent="0.15">
      <c r="B702" s="34" t="s">
        <v>275</v>
      </c>
      <c r="E702" s="18">
        <v>101</v>
      </c>
      <c r="F702" s="18">
        <v>19</v>
      </c>
      <c r="G702" s="18">
        <v>82</v>
      </c>
      <c r="H702" s="18">
        <v>102</v>
      </c>
      <c r="I702" s="67">
        <v>99</v>
      </c>
      <c r="J702" s="109">
        <f t="shared" si="292"/>
        <v>5.0932929904185578</v>
      </c>
      <c r="K702" s="24">
        <f t="shared" si="293"/>
        <v>2.8485757121439281</v>
      </c>
      <c r="L702" s="4">
        <f t="shared" si="294"/>
        <v>6.231003039513678</v>
      </c>
      <c r="M702" s="4">
        <f t="shared" si="295"/>
        <v>9.0828138913624219</v>
      </c>
      <c r="N702" s="4">
        <f t="shared" si="296"/>
        <v>9.4196003805899142</v>
      </c>
      <c r="U702" s="187"/>
      <c r="V702" s="187"/>
      <c r="W702" s="187"/>
      <c r="X702" s="187"/>
      <c r="Y702" s="187"/>
    </row>
    <row r="703" spans="1:25" ht="15" customHeight="1" x14ac:dyDescent="0.15">
      <c r="B703" s="34" t="s">
        <v>276</v>
      </c>
      <c r="E703" s="18">
        <v>123</v>
      </c>
      <c r="F703" s="18">
        <v>19</v>
      </c>
      <c r="G703" s="18">
        <v>104</v>
      </c>
      <c r="H703" s="18">
        <v>278</v>
      </c>
      <c r="I703" s="67">
        <v>271</v>
      </c>
      <c r="J703" s="109">
        <f t="shared" si="292"/>
        <v>6.2027231467473527</v>
      </c>
      <c r="K703" s="24">
        <f t="shared" si="293"/>
        <v>2.8485757121439281</v>
      </c>
      <c r="L703" s="4">
        <f t="shared" si="294"/>
        <v>7.9027355623100304</v>
      </c>
      <c r="M703" s="4">
        <f t="shared" si="295"/>
        <v>24.755120213713269</v>
      </c>
      <c r="N703" s="4">
        <f t="shared" si="296"/>
        <v>25.784966698382494</v>
      </c>
      <c r="U703" s="187"/>
      <c r="V703" s="187"/>
      <c r="W703" s="187"/>
      <c r="X703" s="187"/>
      <c r="Y703" s="187"/>
    </row>
    <row r="704" spans="1:25" ht="15" customHeight="1" x14ac:dyDescent="0.15">
      <c r="B704" s="34" t="s">
        <v>277</v>
      </c>
      <c r="E704" s="18">
        <v>78</v>
      </c>
      <c r="F704" s="18">
        <v>14</v>
      </c>
      <c r="G704" s="18">
        <v>64</v>
      </c>
      <c r="H704" s="18">
        <v>216</v>
      </c>
      <c r="I704" s="67">
        <v>213</v>
      </c>
      <c r="J704" s="109">
        <f t="shared" si="292"/>
        <v>3.9334341906202726</v>
      </c>
      <c r="K704" s="24">
        <f t="shared" si="293"/>
        <v>2.0989505247376314</v>
      </c>
      <c r="L704" s="4">
        <f t="shared" si="294"/>
        <v>4.86322188449848</v>
      </c>
      <c r="M704" s="4">
        <f t="shared" si="295"/>
        <v>19.234194122885128</v>
      </c>
      <c r="N704" s="4">
        <f t="shared" si="296"/>
        <v>20.266412940057087</v>
      </c>
      <c r="U704" s="187"/>
      <c r="V704" s="187"/>
      <c r="W704" s="187"/>
      <c r="X704" s="187"/>
      <c r="Y704" s="187"/>
    </row>
    <row r="705" spans="1:25" ht="15" customHeight="1" x14ac:dyDescent="0.15">
      <c r="B705" s="34" t="s">
        <v>267</v>
      </c>
      <c r="E705" s="18">
        <v>86</v>
      </c>
      <c r="F705" s="18">
        <v>48</v>
      </c>
      <c r="G705" s="18">
        <v>38</v>
      </c>
      <c r="H705" s="18">
        <v>195</v>
      </c>
      <c r="I705" s="67">
        <v>194</v>
      </c>
      <c r="J705" s="109">
        <f t="shared" si="292"/>
        <v>4.3368633383761974</v>
      </c>
      <c r="K705" s="24">
        <f t="shared" si="293"/>
        <v>7.1964017991004496</v>
      </c>
      <c r="L705" s="4">
        <f t="shared" si="294"/>
        <v>2.8875379939209727</v>
      </c>
      <c r="M705" s="4">
        <f t="shared" si="295"/>
        <v>17.364203027604631</v>
      </c>
      <c r="N705" s="4">
        <f t="shared" si="296"/>
        <v>18.458610846812558</v>
      </c>
      <c r="U705" s="187"/>
      <c r="V705" s="187"/>
      <c r="W705" s="187"/>
      <c r="X705" s="187"/>
      <c r="Y705" s="187"/>
    </row>
    <row r="706" spans="1:25" ht="15" customHeight="1" x14ac:dyDescent="0.15">
      <c r="B706" s="34" t="s">
        <v>268</v>
      </c>
      <c r="E706" s="18">
        <v>18</v>
      </c>
      <c r="F706" s="18">
        <v>9</v>
      </c>
      <c r="G706" s="18">
        <v>9</v>
      </c>
      <c r="H706" s="18">
        <v>37</v>
      </c>
      <c r="I706" s="67">
        <v>35</v>
      </c>
      <c r="J706" s="109">
        <f t="shared" si="292"/>
        <v>0.90771558245083206</v>
      </c>
      <c r="K706" s="24">
        <f t="shared" si="293"/>
        <v>1.3493253373313343</v>
      </c>
      <c r="L706" s="4">
        <f t="shared" si="294"/>
        <v>0.68389057750759874</v>
      </c>
      <c r="M706" s="4">
        <f t="shared" si="295"/>
        <v>3.2947462154942118</v>
      </c>
      <c r="N706" s="4">
        <f t="shared" si="296"/>
        <v>3.3301617507136063</v>
      </c>
      <c r="U706" s="187"/>
      <c r="V706" s="187"/>
      <c r="W706" s="187"/>
      <c r="X706" s="187"/>
      <c r="Y706" s="187"/>
    </row>
    <row r="707" spans="1:25" ht="15" customHeight="1" x14ac:dyDescent="0.15">
      <c r="B707" s="34" t="s">
        <v>308</v>
      </c>
      <c r="E707" s="18">
        <v>23</v>
      </c>
      <c r="F707" s="18">
        <v>16</v>
      </c>
      <c r="G707" s="18">
        <v>7</v>
      </c>
      <c r="H707" s="18">
        <v>22</v>
      </c>
      <c r="I707" s="67">
        <v>21</v>
      </c>
      <c r="J707" s="109">
        <f t="shared" si="292"/>
        <v>1.1598587997982854</v>
      </c>
      <c r="K707" s="24">
        <f t="shared" si="293"/>
        <v>2.39880059970015</v>
      </c>
      <c r="L707" s="4">
        <f t="shared" si="294"/>
        <v>0.53191489361702127</v>
      </c>
      <c r="M707" s="4">
        <f t="shared" si="295"/>
        <v>1.9590382902938557</v>
      </c>
      <c r="N707" s="4">
        <f t="shared" si="296"/>
        <v>1.9980970504281639</v>
      </c>
      <c r="U707" s="187"/>
      <c r="V707" s="187"/>
      <c r="W707" s="187"/>
      <c r="X707" s="187"/>
      <c r="Y707" s="187"/>
    </row>
    <row r="708" spans="1:25" ht="15" customHeight="1" x14ac:dyDescent="0.15">
      <c r="B708" s="34" t="s">
        <v>279</v>
      </c>
      <c r="E708" s="18">
        <v>13</v>
      </c>
      <c r="F708" s="18">
        <v>8</v>
      </c>
      <c r="G708" s="18">
        <v>5</v>
      </c>
      <c r="H708" s="18">
        <v>6</v>
      </c>
      <c r="I708" s="67">
        <v>4</v>
      </c>
      <c r="J708" s="109">
        <f t="shared" si="292"/>
        <v>0.65557236510337868</v>
      </c>
      <c r="K708" s="24">
        <f t="shared" si="293"/>
        <v>1.199400299850075</v>
      </c>
      <c r="L708" s="4">
        <f t="shared" si="294"/>
        <v>0.37993920972644379</v>
      </c>
      <c r="M708" s="4">
        <f t="shared" si="295"/>
        <v>0.53428317008014248</v>
      </c>
      <c r="N708" s="4">
        <f t="shared" si="296"/>
        <v>0.3805899143672693</v>
      </c>
      <c r="U708" s="187"/>
      <c r="V708" s="187"/>
      <c r="W708" s="187"/>
      <c r="X708" s="187"/>
      <c r="Y708" s="187"/>
    </row>
    <row r="709" spans="1:25" ht="15" customHeight="1" x14ac:dyDescent="0.15">
      <c r="B709" s="34" t="s">
        <v>0</v>
      </c>
      <c r="C709" s="36"/>
      <c r="D709" s="36"/>
      <c r="E709" s="19">
        <v>117</v>
      </c>
      <c r="F709" s="19">
        <v>48</v>
      </c>
      <c r="G709" s="19">
        <v>69</v>
      </c>
      <c r="H709" s="19">
        <v>31</v>
      </c>
      <c r="I709" s="72">
        <v>28</v>
      </c>
      <c r="J709" s="113">
        <f t="shared" si="292"/>
        <v>5.9001512859304084</v>
      </c>
      <c r="K709" s="26">
        <f t="shared" si="293"/>
        <v>7.1964017991004496</v>
      </c>
      <c r="L709" s="5">
        <f t="shared" si="294"/>
        <v>5.2431610942249236</v>
      </c>
      <c r="M709" s="5">
        <f t="shared" si="295"/>
        <v>2.7604630454140695</v>
      </c>
      <c r="N709" s="5">
        <f t="shared" si="296"/>
        <v>2.6641294005708849</v>
      </c>
      <c r="U709" s="187"/>
      <c r="V709" s="187"/>
      <c r="W709" s="187"/>
      <c r="X709" s="187"/>
      <c r="Y709" s="187"/>
    </row>
    <row r="710" spans="1:25" ht="15" customHeight="1" x14ac:dyDescent="0.15">
      <c r="B710" s="38" t="s">
        <v>1</v>
      </c>
      <c r="C710" s="28"/>
      <c r="D710" s="29"/>
      <c r="E710" s="39">
        <f t="shared" ref="E710:N710" si="297">SUM(E701:E709)</f>
        <v>1983</v>
      </c>
      <c r="F710" s="39">
        <f t="shared" si="297"/>
        <v>667</v>
      </c>
      <c r="G710" s="39">
        <f t="shared" si="297"/>
        <v>1316</v>
      </c>
      <c r="H710" s="39">
        <f t="shared" si="297"/>
        <v>1123</v>
      </c>
      <c r="I710" s="68">
        <f t="shared" si="297"/>
        <v>1051</v>
      </c>
      <c r="J710" s="110">
        <f t="shared" si="297"/>
        <v>100.00000000000003</v>
      </c>
      <c r="K710" s="25">
        <f t="shared" si="297"/>
        <v>100</v>
      </c>
      <c r="L710" s="6">
        <f t="shared" si="297"/>
        <v>100</v>
      </c>
      <c r="M710" s="6">
        <f t="shared" si="297"/>
        <v>100.00000000000001</v>
      </c>
      <c r="N710" s="6">
        <f t="shared" si="297"/>
        <v>99.999999999999986</v>
      </c>
    </row>
    <row r="711" spans="1:25" ht="15" customHeight="1" x14ac:dyDescent="0.15">
      <c r="B711" s="38" t="s">
        <v>286</v>
      </c>
      <c r="C711" s="28"/>
      <c r="D711" s="29"/>
      <c r="E711" s="39">
        <v>5745.3606645230439</v>
      </c>
      <c r="F711" s="47">
        <v>7802.1663974151861</v>
      </c>
      <c r="G711" s="47">
        <v>4724.3801122694467</v>
      </c>
      <c r="H711" s="47">
        <v>17931.166666666668</v>
      </c>
      <c r="I711" s="47">
        <v>18431.247311827956</v>
      </c>
      <c r="U711" s="187"/>
      <c r="V711" s="187"/>
      <c r="W711" s="187"/>
      <c r="X711" s="187"/>
      <c r="Y711" s="187"/>
    </row>
    <row r="712" spans="1:25" ht="15" customHeight="1" x14ac:dyDescent="0.15">
      <c r="B712" s="38" t="s">
        <v>382</v>
      </c>
      <c r="C712" s="28"/>
      <c r="D712" s="29"/>
      <c r="E712" s="39">
        <v>3168.6589285714285</v>
      </c>
      <c r="F712" s="47">
        <v>4457.4293381037569</v>
      </c>
      <c r="G712" s="47">
        <v>2723.8183437221728</v>
      </c>
      <c r="H712" s="47">
        <v>16634.492886178861</v>
      </c>
      <c r="I712" s="47">
        <v>17446.444082518999</v>
      </c>
      <c r="U712" s="187"/>
      <c r="V712" s="187"/>
      <c r="W712" s="187"/>
      <c r="X712" s="187"/>
      <c r="Y712" s="187"/>
    </row>
    <row r="713" spans="1:25" ht="15" customHeight="1" x14ac:dyDescent="0.15">
      <c r="B713" s="38" t="s">
        <v>287</v>
      </c>
      <c r="C713" s="28"/>
      <c r="D713" s="29"/>
      <c r="E713" s="47">
        <v>200000</v>
      </c>
      <c r="F713" s="47">
        <v>200000</v>
      </c>
      <c r="G713" s="47">
        <v>172000</v>
      </c>
      <c r="H713" s="47">
        <v>196212</v>
      </c>
      <c r="I713" s="47">
        <v>140000</v>
      </c>
      <c r="U713" s="187"/>
      <c r="V713" s="187"/>
      <c r="W713" s="187"/>
      <c r="X713" s="187"/>
      <c r="Y713" s="187"/>
    </row>
    <row r="714" spans="1:25" ht="15" customHeight="1" x14ac:dyDescent="0.15">
      <c r="B714" s="38" t="s">
        <v>288</v>
      </c>
      <c r="C714" s="28"/>
      <c r="D714" s="29"/>
      <c r="E714" s="47">
        <v>200</v>
      </c>
      <c r="F714" s="47">
        <v>1050</v>
      </c>
      <c r="G714" s="47">
        <v>200</v>
      </c>
      <c r="H714" s="47">
        <v>1000</v>
      </c>
      <c r="I714" s="47">
        <v>1000</v>
      </c>
      <c r="U714" s="187"/>
      <c r="V714" s="187"/>
      <c r="W714" s="187"/>
      <c r="X714" s="187"/>
      <c r="Y714" s="187"/>
    </row>
    <row r="715" spans="1:25" ht="12" customHeight="1" x14ac:dyDescent="0.15">
      <c r="B715" s="69" t="s">
        <v>86</v>
      </c>
      <c r="C715" s="45"/>
      <c r="D715" s="45"/>
      <c r="E715" s="91"/>
      <c r="F715" s="91"/>
      <c r="G715" s="91"/>
      <c r="H715" s="92"/>
      <c r="I715" s="91"/>
      <c r="J715" s="91"/>
      <c r="K715" s="46"/>
      <c r="M715" s="91"/>
    </row>
    <row r="716" spans="1:25" ht="15" customHeight="1" x14ac:dyDescent="0.15">
      <c r="B716" s="62"/>
      <c r="C716" s="45"/>
      <c r="D716" s="45"/>
      <c r="E716" s="91"/>
      <c r="F716" s="91"/>
      <c r="G716" s="91"/>
      <c r="H716" s="92"/>
      <c r="I716" s="91"/>
      <c r="J716" s="91"/>
      <c r="K716" s="46"/>
      <c r="M716" s="91"/>
    </row>
    <row r="717" spans="1:25" ht="15" customHeight="1" x14ac:dyDescent="0.15">
      <c r="A717" s="1" t="s">
        <v>400</v>
      </c>
      <c r="B717" s="22"/>
      <c r="H717" s="1"/>
      <c r="I717" s="7"/>
      <c r="J717" s="7"/>
      <c r="M717" s="91"/>
    </row>
    <row r="718" spans="1:25" ht="13.65" customHeight="1" x14ac:dyDescent="0.15">
      <c r="B718" s="64"/>
      <c r="C718" s="33"/>
      <c r="D718" s="33"/>
      <c r="E718" s="79"/>
      <c r="F718" s="86"/>
      <c r="G718" s="83" t="s">
        <v>214</v>
      </c>
      <c r="H718" s="86"/>
      <c r="I718" s="86"/>
      <c r="J718" s="106"/>
      <c r="K718" s="86"/>
      <c r="L718" s="83" t="s">
        <v>215</v>
      </c>
      <c r="M718" s="86"/>
      <c r="N718" s="84"/>
    </row>
    <row r="719" spans="1:25" ht="22.65" customHeight="1" x14ac:dyDescent="0.15">
      <c r="B719" s="34"/>
      <c r="D719" s="75"/>
      <c r="E719" s="96" t="s">
        <v>512</v>
      </c>
      <c r="F719" s="96" t="s">
        <v>210</v>
      </c>
      <c r="G719" s="96" t="s">
        <v>211</v>
      </c>
      <c r="H719" s="96" t="s">
        <v>514</v>
      </c>
      <c r="I719" s="102" t="s">
        <v>213</v>
      </c>
      <c r="J719" s="105" t="s">
        <v>512</v>
      </c>
      <c r="K719" s="96" t="s">
        <v>210</v>
      </c>
      <c r="L719" s="96" t="s">
        <v>211</v>
      </c>
      <c r="M719" s="96" t="s">
        <v>514</v>
      </c>
      <c r="N719" s="96" t="s">
        <v>213</v>
      </c>
    </row>
    <row r="720" spans="1:25" ht="12" customHeight="1" x14ac:dyDescent="0.15">
      <c r="B720" s="35"/>
      <c r="C720" s="36"/>
      <c r="D720" s="76"/>
      <c r="E720" s="37"/>
      <c r="F720" s="37"/>
      <c r="G720" s="37"/>
      <c r="H720" s="37"/>
      <c r="I720" s="66"/>
      <c r="J720" s="107">
        <f>E$13</f>
        <v>1983</v>
      </c>
      <c r="K720" s="2">
        <f t="shared" ref="K720" si="298">F$13</f>
        <v>667</v>
      </c>
      <c r="L720" s="2">
        <f t="shared" ref="L720" si="299">G$13</f>
        <v>1316</v>
      </c>
      <c r="M720" s="2">
        <f t="shared" ref="M720" si="300">H$13</f>
        <v>1123</v>
      </c>
      <c r="N720" s="2">
        <f t="shared" ref="N720" si="301">I$13</f>
        <v>1051</v>
      </c>
    </row>
    <row r="721" spans="2:25" ht="15" customHeight="1" x14ac:dyDescent="0.15">
      <c r="B721" s="34" t="s">
        <v>265</v>
      </c>
      <c r="E721" s="18">
        <v>3</v>
      </c>
      <c r="F721" s="18">
        <v>0</v>
      </c>
      <c r="G721" s="18">
        <v>3</v>
      </c>
      <c r="H721" s="18">
        <v>16</v>
      </c>
      <c r="I721" s="67">
        <v>15</v>
      </c>
      <c r="J721" s="109">
        <f t="shared" ref="J721:J729" si="302">E721/J$5*100</f>
        <v>0.15128593040847202</v>
      </c>
      <c r="K721" s="24">
        <f t="shared" ref="K721:K729" si="303">F721/K$5*100</f>
        <v>0</v>
      </c>
      <c r="L721" s="4">
        <f t="shared" ref="L721:L729" si="304">G721/L$5*100</f>
        <v>0.22796352583586624</v>
      </c>
      <c r="M721" s="4">
        <f t="shared" ref="M721:M729" si="305">H721/M$5*100</f>
        <v>1.4247551202137132</v>
      </c>
      <c r="N721" s="4">
        <f t="shared" ref="N721:N729" si="306">I721/N$5*100</f>
        <v>1.4272121788772598</v>
      </c>
      <c r="U721" s="187"/>
      <c r="V721" s="187"/>
      <c r="W721" s="187"/>
      <c r="X721" s="187"/>
      <c r="Y721" s="187"/>
    </row>
    <row r="722" spans="2:25" ht="15" customHeight="1" x14ac:dyDescent="0.15">
      <c r="B722" s="34" t="s">
        <v>275</v>
      </c>
      <c r="E722" s="18">
        <v>8</v>
      </c>
      <c r="F722" s="18">
        <v>3</v>
      </c>
      <c r="G722" s="18">
        <v>5</v>
      </c>
      <c r="H722" s="18">
        <v>7</v>
      </c>
      <c r="I722" s="67">
        <v>7</v>
      </c>
      <c r="J722" s="109">
        <f t="shared" si="302"/>
        <v>0.40342914775592542</v>
      </c>
      <c r="K722" s="24">
        <f t="shared" si="303"/>
        <v>0.4497751124437781</v>
      </c>
      <c r="L722" s="4">
        <f t="shared" si="304"/>
        <v>0.37993920972644379</v>
      </c>
      <c r="M722" s="4">
        <f t="shared" si="305"/>
        <v>0.62333036509349959</v>
      </c>
      <c r="N722" s="4">
        <f t="shared" si="306"/>
        <v>0.66603235014272122</v>
      </c>
      <c r="U722" s="187"/>
      <c r="V722" s="187"/>
      <c r="W722" s="187"/>
      <c r="X722" s="187"/>
      <c r="Y722" s="187"/>
    </row>
    <row r="723" spans="2:25" ht="15" customHeight="1" x14ac:dyDescent="0.15">
      <c r="B723" s="34" t="s">
        <v>276</v>
      </c>
      <c r="E723" s="18">
        <v>14</v>
      </c>
      <c r="F723" s="18">
        <v>1</v>
      </c>
      <c r="G723" s="18">
        <v>13</v>
      </c>
      <c r="H723" s="18">
        <v>3</v>
      </c>
      <c r="I723" s="67">
        <v>3</v>
      </c>
      <c r="J723" s="109">
        <f t="shared" si="302"/>
        <v>0.7060010085728694</v>
      </c>
      <c r="K723" s="24">
        <f t="shared" si="303"/>
        <v>0.14992503748125938</v>
      </c>
      <c r="L723" s="4">
        <f t="shared" si="304"/>
        <v>0.9878419452887538</v>
      </c>
      <c r="M723" s="4">
        <f t="shared" si="305"/>
        <v>0.26714158504007124</v>
      </c>
      <c r="N723" s="4">
        <f t="shared" si="306"/>
        <v>0.28544243577545197</v>
      </c>
      <c r="U723" s="187"/>
      <c r="V723" s="187"/>
      <c r="W723" s="187"/>
      <c r="X723" s="187"/>
      <c r="Y723" s="187"/>
    </row>
    <row r="724" spans="2:25" ht="15" customHeight="1" x14ac:dyDescent="0.15">
      <c r="B724" s="34" t="s">
        <v>277</v>
      </c>
      <c r="E724" s="18">
        <v>137</v>
      </c>
      <c r="F724" s="18">
        <v>59</v>
      </c>
      <c r="G724" s="18">
        <v>78</v>
      </c>
      <c r="H724" s="18">
        <v>14</v>
      </c>
      <c r="I724" s="67">
        <v>12</v>
      </c>
      <c r="J724" s="109">
        <f t="shared" si="302"/>
        <v>6.908724155320221</v>
      </c>
      <c r="K724" s="24">
        <f t="shared" si="303"/>
        <v>8.8455772113943016</v>
      </c>
      <c r="L724" s="4">
        <f t="shared" si="304"/>
        <v>5.9270516717325226</v>
      </c>
      <c r="M724" s="4">
        <f t="shared" si="305"/>
        <v>1.2466607301869992</v>
      </c>
      <c r="N724" s="4">
        <f t="shared" si="306"/>
        <v>1.1417697431018079</v>
      </c>
      <c r="U724" s="187"/>
      <c r="V724" s="187"/>
      <c r="W724" s="187"/>
      <c r="X724" s="187"/>
      <c r="Y724" s="187"/>
    </row>
    <row r="725" spans="2:25" ht="15" customHeight="1" x14ac:dyDescent="0.15">
      <c r="B725" s="34" t="s">
        <v>267</v>
      </c>
      <c r="E725" s="18">
        <v>546</v>
      </c>
      <c r="F725" s="18">
        <v>98</v>
      </c>
      <c r="G725" s="18">
        <v>448</v>
      </c>
      <c r="H725" s="18">
        <v>158</v>
      </c>
      <c r="I725" s="67">
        <v>152</v>
      </c>
      <c r="J725" s="109">
        <f t="shared" si="302"/>
        <v>27.534039334341909</v>
      </c>
      <c r="K725" s="24">
        <f t="shared" si="303"/>
        <v>14.69265367316342</v>
      </c>
      <c r="L725" s="4">
        <f t="shared" si="304"/>
        <v>34.042553191489361</v>
      </c>
      <c r="M725" s="4">
        <f t="shared" si="305"/>
        <v>14.069456812110417</v>
      </c>
      <c r="N725" s="4">
        <f t="shared" si="306"/>
        <v>14.462416745956233</v>
      </c>
      <c r="U725" s="187"/>
      <c r="V725" s="187"/>
      <c r="W725" s="187"/>
      <c r="X725" s="187"/>
      <c r="Y725" s="187"/>
    </row>
    <row r="726" spans="2:25" ht="15" customHeight="1" x14ac:dyDescent="0.15">
      <c r="B726" s="34" t="s">
        <v>268</v>
      </c>
      <c r="E726" s="18">
        <v>671</v>
      </c>
      <c r="F726" s="18">
        <v>121</v>
      </c>
      <c r="G726" s="18">
        <v>550</v>
      </c>
      <c r="H726" s="18">
        <v>643</v>
      </c>
      <c r="I726" s="67">
        <v>615</v>
      </c>
      <c r="J726" s="109">
        <f t="shared" si="302"/>
        <v>33.83761976802824</v>
      </c>
      <c r="K726" s="24">
        <f t="shared" si="303"/>
        <v>18.140929535232384</v>
      </c>
      <c r="L726" s="4">
        <f t="shared" si="304"/>
        <v>41.79331306990882</v>
      </c>
      <c r="M726" s="4">
        <f t="shared" si="305"/>
        <v>57.257346393588605</v>
      </c>
      <c r="N726" s="4">
        <f t="shared" si="306"/>
        <v>58.515699333967653</v>
      </c>
      <c r="U726" s="187"/>
      <c r="V726" s="187"/>
      <c r="W726" s="187"/>
      <c r="X726" s="187"/>
      <c r="Y726" s="187"/>
    </row>
    <row r="727" spans="2:25" ht="15" customHeight="1" x14ac:dyDescent="0.15">
      <c r="B727" s="34" t="s">
        <v>269</v>
      </c>
      <c r="E727" s="18">
        <v>283</v>
      </c>
      <c r="F727" s="18">
        <v>155</v>
      </c>
      <c r="G727" s="18">
        <v>128</v>
      </c>
      <c r="H727" s="18">
        <v>199</v>
      </c>
      <c r="I727" s="67">
        <v>173</v>
      </c>
      <c r="J727" s="109">
        <f t="shared" si="302"/>
        <v>14.271306101865861</v>
      </c>
      <c r="K727" s="24">
        <f t="shared" si="303"/>
        <v>23.238380809595203</v>
      </c>
      <c r="L727" s="4">
        <f t="shared" si="304"/>
        <v>9.7264437689969601</v>
      </c>
      <c r="M727" s="4">
        <f t="shared" si="305"/>
        <v>17.720391807658061</v>
      </c>
      <c r="N727" s="4">
        <f t="shared" si="306"/>
        <v>16.460513796384397</v>
      </c>
      <c r="U727" s="187"/>
      <c r="V727" s="187"/>
      <c r="W727" s="187"/>
      <c r="X727" s="187"/>
      <c r="Y727" s="187"/>
    </row>
    <row r="728" spans="2:25" ht="15" customHeight="1" x14ac:dyDescent="0.15">
      <c r="B728" s="34" t="s">
        <v>280</v>
      </c>
      <c r="E728" s="18">
        <v>211</v>
      </c>
      <c r="F728" s="18">
        <v>183</v>
      </c>
      <c r="G728" s="18">
        <v>28</v>
      </c>
      <c r="H728" s="18">
        <v>29</v>
      </c>
      <c r="I728" s="67">
        <v>22</v>
      </c>
      <c r="J728" s="109">
        <f t="shared" si="302"/>
        <v>10.640443772062531</v>
      </c>
      <c r="K728" s="24">
        <f t="shared" si="303"/>
        <v>27.436281859070466</v>
      </c>
      <c r="L728" s="4">
        <f t="shared" si="304"/>
        <v>2.1276595744680851</v>
      </c>
      <c r="M728" s="4">
        <f t="shared" si="305"/>
        <v>2.5823686553873553</v>
      </c>
      <c r="N728" s="4">
        <f t="shared" si="306"/>
        <v>2.093244529019981</v>
      </c>
      <c r="U728" s="187"/>
      <c r="V728" s="187"/>
      <c r="W728" s="187"/>
      <c r="X728" s="187"/>
      <c r="Y728" s="187"/>
    </row>
    <row r="729" spans="2:25" ht="15" customHeight="1" x14ac:dyDescent="0.15">
      <c r="B729" s="34" t="s">
        <v>0</v>
      </c>
      <c r="C729" s="36"/>
      <c r="D729" s="36"/>
      <c r="E729" s="19">
        <v>110</v>
      </c>
      <c r="F729" s="19">
        <v>47</v>
      </c>
      <c r="G729" s="19">
        <v>63</v>
      </c>
      <c r="H729" s="19">
        <v>54</v>
      </c>
      <c r="I729" s="72">
        <v>52</v>
      </c>
      <c r="J729" s="113">
        <f t="shared" si="302"/>
        <v>5.5471507816439738</v>
      </c>
      <c r="K729" s="26">
        <f t="shared" si="303"/>
        <v>7.0464767616191901</v>
      </c>
      <c r="L729" s="5">
        <f t="shared" si="304"/>
        <v>4.7872340425531918</v>
      </c>
      <c r="M729" s="5">
        <f t="shared" si="305"/>
        <v>4.8085485307212821</v>
      </c>
      <c r="N729" s="5">
        <f t="shared" si="306"/>
        <v>4.9476688867745002</v>
      </c>
      <c r="U729" s="187"/>
      <c r="V729" s="187"/>
      <c r="W729" s="187"/>
      <c r="X729" s="187"/>
      <c r="Y729" s="187"/>
    </row>
    <row r="730" spans="2:25" ht="15" customHeight="1" x14ac:dyDescent="0.15">
      <c r="B730" s="38" t="s">
        <v>1</v>
      </c>
      <c r="C730" s="28"/>
      <c r="D730" s="29"/>
      <c r="E730" s="39">
        <f t="shared" ref="E730:N730" si="307">SUM(E721:E729)</f>
        <v>1983</v>
      </c>
      <c r="F730" s="39">
        <f t="shared" si="307"/>
        <v>667</v>
      </c>
      <c r="G730" s="39">
        <f t="shared" si="307"/>
        <v>1316</v>
      </c>
      <c r="H730" s="39">
        <f t="shared" si="307"/>
        <v>1123</v>
      </c>
      <c r="I730" s="68">
        <f t="shared" si="307"/>
        <v>1051</v>
      </c>
      <c r="J730" s="110">
        <f t="shared" si="307"/>
        <v>100</v>
      </c>
      <c r="K730" s="25">
        <f t="shared" si="307"/>
        <v>100</v>
      </c>
      <c r="L730" s="6">
        <f t="shared" si="307"/>
        <v>100</v>
      </c>
      <c r="M730" s="6">
        <f t="shared" si="307"/>
        <v>100</v>
      </c>
      <c r="N730" s="6">
        <f t="shared" si="307"/>
        <v>100</v>
      </c>
    </row>
    <row r="731" spans="2:25" ht="15" customHeight="1" x14ac:dyDescent="0.15">
      <c r="B731" s="38" t="s">
        <v>286</v>
      </c>
      <c r="C731" s="28"/>
      <c r="D731" s="29"/>
      <c r="E731" s="39">
        <v>43956.006406833956</v>
      </c>
      <c r="F731" s="47">
        <v>50409.983870967742</v>
      </c>
      <c r="G731" s="47">
        <v>40762.498004788511</v>
      </c>
      <c r="H731" s="47">
        <v>44965.395696913001</v>
      </c>
      <c r="I731" s="47">
        <v>44699.225225225222</v>
      </c>
      <c r="U731" s="187"/>
      <c r="V731" s="187"/>
      <c r="W731" s="187"/>
      <c r="X731" s="187"/>
      <c r="Y731" s="187"/>
    </row>
    <row r="732" spans="2:25" ht="15" customHeight="1" x14ac:dyDescent="0.15">
      <c r="B732" s="38" t="s">
        <v>382</v>
      </c>
      <c r="C732" s="28"/>
      <c r="D732" s="29"/>
      <c r="E732" s="39">
        <v>43908.81031416716</v>
      </c>
      <c r="F732" s="47">
        <v>50730.12365591398</v>
      </c>
      <c r="G732" s="47">
        <v>40885.705934455269</v>
      </c>
      <c r="H732" s="47">
        <v>45673.425752855663</v>
      </c>
      <c r="I732" s="47">
        <v>45420.296337402884</v>
      </c>
      <c r="U732" s="187"/>
      <c r="V732" s="187"/>
      <c r="W732" s="187"/>
      <c r="X732" s="187"/>
      <c r="Y732" s="187"/>
    </row>
    <row r="733" spans="2:25" ht="15" customHeight="1" x14ac:dyDescent="0.15">
      <c r="B733" s="38" t="s">
        <v>287</v>
      </c>
      <c r="C733" s="28"/>
      <c r="D733" s="29"/>
      <c r="E733" s="47">
        <v>87960</v>
      </c>
      <c r="F733" s="47">
        <v>87960</v>
      </c>
      <c r="G733" s="47">
        <v>78045</v>
      </c>
      <c r="H733" s="47">
        <v>71970</v>
      </c>
      <c r="I733" s="47">
        <v>71970</v>
      </c>
      <c r="U733" s="187"/>
      <c r="V733" s="187"/>
      <c r="W733" s="187"/>
      <c r="X733" s="187"/>
      <c r="Y733" s="187"/>
    </row>
    <row r="734" spans="2:25" ht="15" customHeight="1" x14ac:dyDescent="0.15">
      <c r="B734" s="38" t="s">
        <v>288</v>
      </c>
      <c r="C734" s="28"/>
      <c r="D734" s="29"/>
      <c r="E734" s="47">
        <v>1340</v>
      </c>
      <c r="F734" s="47">
        <v>1500</v>
      </c>
      <c r="G734" s="47">
        <v>1340</v>
      </c>
      <c r="H734" s="47">
        <v>1200</v>
      </c>
      <c r="I734" s="47">
        <v>1200</v>
      </c>
      <c r="U734" s="187"/>
      <c r="V734" s="187"/>
      <c r="W734" s="187"/>
      <c r="X734" s="187"/>
      <c r="Y734" s="187"/>
    </row>
    <row r="735" spans="2:25" ht="12" customHeight="1" x14ac:dyDescent="0.15">
      <c r="B735" s="69" t="s">
        <v>86</v>
      </c>
      <c r="C735" s="45"/>
      <c r="D735" s="45"/>
      <c r="E735" s="91"/>
      <c r="F735" s="91"/>
      <c r="G735" s="91"/>
      <c r="H735" s="92"/>
      <c r="I735" s="91"/>
      <c r="J735" s="91"/>
      <c r="K735" s="46"/>
      <c r="M735" s="91"/>
    </row>
    <row r="736" spans="2:25" ht="15" customHeight="1" x14ac:dyDescent="0.15">
      <c r="B736" s="62"/>
      <c r="C736" s="45"/>
      <c r="D736" s="45"/>
      <c r="E736" s="91"/>
      <c r="F736" s="91"/>
      <c r="G736" s="91"/>
      <c r="H736" s="92"/>
      <c r="I736" s="91"/>
      <c r="J736" s="91"/>
      <c r="K736" s="46"/>
      <c r="M736" s="91"/>
    </row>
    <row r="737" spans="1:25" ht="15" customHeight="1" x14ac:dyDescent="0.15">
      <c r="A737" s="1" t="s">
        <v>401</v>
      </c>
      <c r="B737" s="22"/>
      <c r="H737" s="1"/>
      <c r="I737" s="7"/>
      <c r="J737" s="7"/>
      <c r="M737" s="91"/>
    </row>
    <row r="738" spans="1:25" ht="13.65" customHeight="1" x14ac:dyDescent="0.15">
      <c r="B738" s="64"/>
      <c r="C738" s="33"/>
      <c r="D738" s="33"/>
      <c r="E738" s="79"/>
      <c r="F738" s="86"/>
      <c r="G738" s="83" t="s">
        <v>214</v>
      </c>
      <c r="H738" s="86"/>
      <c r="I738" s="86"/>
      <c r="J738" s="106"/>
      <c r="K738" s="86"/>
      <c r="L738" s="83" t="s">
        <v>215</v>
      </c>
      <c r="M738" s="86"/>
      <c r="N738" s="84"/>
    </row>
    <row r="739" spans="1:25" ht="22.65" customHeight="1" x14ac:dyDescent="0.15">
      <c r="B739" s="34"/>
      <c r="D739" s="75"/>
      <c r="E739" s="96" t="s">
        <v>512</v>
      </c>
      <c r="F739" s="96" t="s">
        <v>210</v>
      </c>
      <c r="G739" s="96" t="s">
        <v>211</v>
      </c>
      <c r="H739" s="96" t="s">
        <v>514</v>
      </c>
      <c r="I739" s="102" t="s">
        <v>213</v>
      </c>
      <c r="J739" s="105" t="s">
        <v>512</v>
      </c>
      <c r="K739" s="96" t="s">
        <v>210</v>
      </c>
      <c r="L739" s="96" t="s">
        <v>211</v>
      </c>
      <c r="M739" s="96" t="s">
        <v>514</v>
      </c>
      <c r="N739" s="96" t="s">
        <v>213</v>
      </c>
    </row>
    <row r="740" spans="1:25" ht="12" customHeight="1" x14ac:dyDescent="0.15">
      <c r="B740" s="35"/>
      <c r="C740" s="36"/>
      <c r="D740" s="76"/>
      <c r="E740" s="37"/>
      <c r="F740" s="37"/>
      <c r="G740" s="37"/>
      <c r="H740" s="37"/>
      <c r="I740" s="66"/>
      <c r="J740" s="107">
        <f>E$13</f>
        <v>1983</v>
      </c>
      <c r="K740" s="2">
        <f t="shared" ref="K740" si="308">F$13</f>
        <v>667</v>
      </c>
      <c r="L740" s="2">
        <f t="shared" ref="L740" si="309">G$13</f>
        <v>1316</v>
      </c>
      <c r="M740" s="2">
        <f t="shared" ref="M740" si="310">H$13</f>
        <v>1123</v>
      </c>
      <c r="N740" s="2">
        <f t="shared" ref="N740" si="311">I$13</f>
        <v>1051</v>
      </c>
    </row>
    <row r="741" spans="1:25" ht="15" customHeight="1" x14ac:dyDescent="0.15">
      <c r="B741" s="34" t="s">
        <v>265</v>
      </c>
      <c r="E741" s="18">
        <v>750</v>
      </c>
      <c r="F741" s="18">
        <v>251</v>
      </c>
      <c r="G741" s="18">
        <v>499</v>
      </c>
      <c r="H741" s="18">
        <v>645</v>
      </c>
      <c r="I741" s="67">
        <v>612</v>
      </c>
      <c r="J741" s="109">
        <f t="shared" ref="J741:J749" si="312">E741/J$5*100</f>
        <v>37.821482602118003</v>
      </c>
      <c r="K741" s="24">
        <f t="shared" ref="K741:K749" si="313">F741/K$5*100</f>
        <v>37.631184407796106</v>
      </c>
      <c r="L741" s="4">
        <f t="shared" ref="L741:L749" si="314">G741/L$5*100</f>
        <v>37.91793313069909</v>
      </c>
      <c r="M741" s="4">
        <f t="shared" ref="M741:M749" si="315">H741/M$5*100</f>
        <v>57.43544078361532</v>
      </c>
      <c r="N741" s="4">
        <f t="shared" ref="N741:N749" si="316">I741/N$5*100</f>
        <v>58.230256898192202</v>
      </c>
      <c r="U741" s="187"/>
      <c r="V741" s="187"/>
      <c r="W741" s="187"/>
      <c r="X741" s="187"/>
      <c r="Y741" s="187"/>
    </row>
    <row r="742" spans="1:25" ht="15" customHeight="1" x14ac:dyDescent="0.15">
      <c r="B742" s="34" t="s">
        <v>281</v>
      </c>
      <c r="E742" s="18">
        <v>134</v>
      </c>
      <c r="F742" s="18">
        <v>37</v>
      </c>
      <c r="G742" s="18">
        <v>97</v>
      </c>
      <c r="H742" s="18">
        <v>83</v>
      </c>
      <c r="I742" s="67">
        <v>81</v>
      </c>
      <c r="J742" s="109">
        <f t="shared" si="312"/>
        <v>6.7574382249117493</v>
      </c>
      <c r="K742" s="24">
        <f t="shared" si="313"/>
        <v>5.5472263868065967</v>
      </c>
      <c r="L742" s="4">
        <f t="shared" si="314"/>
        <v>7.3708206686930096</v>
      </c>
      <c r="M742" s="4">
        <f t="shared" si="315"/>
        <v>7.3909171861086378</v>
      </c>
      <c r="N742" s="4">
        <f t="shared" si="316"/>
        <v>7.7069457659372027</v>
      </c>
      <c r="U742" s="187"/>
      <c r="V742" s="187"/>
      <c r="W742" s="187"/>
      <c r="X742" s="187"/>
      <c r="Y742" s="187"/>
    </row>
    <row r="743" spans="1:25" ht="15" customHeight="1" x14ac:dyDescent="0.15">
      <c r="B743" s="34" t="s">
        <v>282</v>
      </c>
      <c r="E743" s="18">
        <v>237</v>
      </c>
      <c r="F743" s="18">
        <v>72</v>
      </c>
      <c r="G743" s="18">
        <v>165</v>
      </c>
      <c r="H743" s="18">
        <v>76</v>
      </c>
      <c r="I743" s="67">
        <v>73</v>
      </c>
      <c r="J743" s="109">
        <f t="shared" si="312"/>
        <v>11.951588502269288</v>
      </c>
      <c r="K743" s="24">
        <f t="shared" si="313"/>
        <v>10.794602698650674</v>
      </c>
      <c r="L743" s="4">
        <f t="shared" si="314"/>
        <v>12.537993920972646</v>
      </c>
      <c r="M743" s="4">
        <f t="shared" si="315"/>
        <v>6.7675868210151382</v>
      </c>
      <c r="N743" s="4">
        <f t="shared" si="316"/>
        <v>6.9457659372026637</v>
      </c>
      <c r="U743" s="187"/>
      <c r="V743" s="187"/>
      <c r="W743" s="187"/>
      <c r="X743" s="187"/>
      <c r="Y743" s="187"/>
    </row>
    <row r="744" spans="1:25" ht="15" customHeight="1" x14ac:dyDescent="0.15">
      <c r="B744" s="34" t="s">
        <v>283</v>
      </c>
      <c r="E744" s="18">
        <v>198</v>
      </c>
      <c r="F744" s="18">
        <v>40</v>
      </c>
      <c r="G744" s="18">
        <v>158</v>
      </c>
      <c r="H744" s="18">
        <v>58</v>
      </c>
      <c r="I744" s="67">
        <v>56</v>
      </c>
      <c r="J744" s="109">
        <f t="shared" si="312"/>
        <v>9.9848714069591527</v>
      </c>
      <c r="K744" s="24">
        <f t="shared" si="313"/>
        <v>5.9970014992503744</v>
      </c>
      <c r="L744" s="4">
        <f t="shared" si="314"/>
        <v>12.006079027355623</v>
      </c>
      <c r="M744" s="4">
        <f t="shared" si="315"/>
        <v>5.1647373107747105</v>
      </c>
      <c r="N744" s="4">
        <f t="shared" si="316"/>
        <v>5.3282588011417698</v>
      </c>
      <c r="U744" s="187"/>
      <c r="V744" s="187"/>
      <c r="W744" s="187"/>
      <c r="X744" s="187"/>
      <c r="Y744" s="187"/>
    </row>
    <row r="745" spans="1:25" ht="15" customHeight="1" x14ac:dyDescent="0.15">
      <c r="B745" s="34" t="s">
        <v>284</v>
      </c>
      <c r="E745" s="18">
        <v>107</v>
      </c>
      <c r="F745" s="18">
        <v>28</v>
      </c>
      <c r="G745" s="18">
        <v>79</v>
      </c>
      <c r="H745" s="18">
        <v>22</v>
      </c>
      <c r="I745" s="67">
        <v>21</v>
      </c>
      <c r="J745" s="109">
        <f t="shared" si="312"/>
        <v>5.3958648512355021</v>
      </c>
      <c r="K745" s="24">
        <f t="shared" si="313"/>
        <v>4.1979010494752629</v>
      </c>
      <c r="L745" s="4">
        <f t="shared" si="314"/>
        <v>6.0030395136778116</v>
      </c>
      <c r="M745" s="4">
        <f t="shared" si="315"/>
        <v>1.9590382902938557</v>
      </c>
      <c r="N745" s="4">
        <f t="shared" si="316"/>
        <v>1.9980970504281639</v>
      </c>
      <c r="U745" s="187"/>
      <c r="V745" s="187"/>
      <c r="W745" s="187"/>
      <c r="X745" s="187"/>
      <c r="Y745" s="187"/>
    </row>
    <row r="746" spans="1:25" ht="15" customHeight="1" x14ac:dyDescent="0.15">
      <c r="B746" s="34" t="s">
        <v>277</v>
      </c>
      <c r="E746" s="18">
        <v>52</v>
      </c>
      <c r="F746" s="18">
        <v>20</v>
      </c>
      <c r="G746" s="18">
        <v>32</v>
      </c>
      <c r="H746" s="18">
        <v>12</v>
      </c>
      <c r="I746" s="67">
        <v>10</v>
      </c>
      <c r="J746" s="109">
        <f t="shared" si="312"/>
        <v>2.6222894604135147</v>
      </c>
      <c r="K746" s="24">
        <f t="shared" si="313"/>
        <v>2.9985007496251872</v>
      </c>
      <c r="L746" s="4">
        <f t="shared" si="314"/>
        <v>2.43161094224924</v>
      </c>
      <c r="M746" s="4">
        <f t="shared" si="315"/>
        <v>1.068566340160285</v>
      </c>
      <c r="N746" s="4">
        <f t="shared" si="316"/>
        <v>0.95147478591817314</v>
      </c>
      <c r="U746" s="187"/>
      <c r="V746" s="187"/>
      <c r="W746" s="187"/>
      <c r="X746" s="187"/>
      <c r="Y746" s="187"/>
    </row>
    <row r="747" spans="1:25" ht="15" customHeight="1" x14ac:dyDescent="0.15">
      <c r="B747" s="34" t="s">
        <v>267</v>
      </c>
      <c r="E747" s="18">
        <v>15</v>
      </c>
      <c r="F747" s="18">
        <v>8</v>
      </c>
      <c r="G747" s="18">
        <v>7</v>
      </c>
      <c r="H747" s="18">
        <v>0</v>
      </c>
      <c r="I747" s="67">
        <v>0</v>
      </c>
      <c r="J747" s="109">
        <f t="shared" si="312"/>
        <v>0.75642965204236012</v>
      </c>
      <c r="K747" s="24">
        <f t="shared" si="313"/>
        <v>1.199400299850075</v>
      </c>
      <c r="L747" s="4">
        <f t="shared" si="314"/>
        <v>0.53191489361702127</v>
      </c>
      <c r="M747" s="4">
        <f t="shared" si="315"/>
        <v>0</v>
      </c>
      <c r="N747" s="4">
        <f t="shared" si="316"/>
        <v>0</v>
      </c>
      <c r="U747" s="187"/>
      <c r="V747" s="187"/>
      <c r="W747" s="187"/>
      <c r="X747" s="187"/>
      <c r="Y747" s="187"/>
    </row>
    <row r="748" spans="1:25" ht="15" customHeight="1" x14ac:dyDescent="0.15">
      <c r="B748" s="34" t="s">
        <v>285</v>
      </c>
      <c r="E748" s="18">
        <v>5</v>
      </c>
      <c r="F748" s="18">
        <v>2</v>
      </c>
      <c r="G748" s="18">
        <v>3</v>
      </c>
      <c r="H748" s="18">
        <v>2</v>
      </c>
      <c r="I748" s="67">
        <v>2</v>
      </c>
      <c r="J748" s="109">
        <f t="shared" si="312"/>
        <v>0.25214321734745332</v>
      </c>
      <c r="K748" s="24">
        <f t="shared" si="313"/>
        <v>0.29985007496251875</v>
      </c>
      <c r="L748" s="4">
        <f t="shared" si="314"/>
        <v>0.22796352583586624</v>
      </c>
      <c r="M748" s="4">
        <f t="shared" si="315"/>
        <v>0.17809439002671415</v>
      </c>
      <c r="N748" s="4">
        <f t="shared" si="316"/>
        <v>0.19029495718363465</v>
      </c>
      <c r="U748" s="187"/>
      <c r="V748" s="187"/>
      <c r="W748" s="187"/>
      <c r="X748" s="187"/>
      <c r="Y748" s="187"/>
    </row>
    <row r="749" spans="1:25" ht="15" customHeight="1" x14ac:dyDescent="0.15">
      <c r="B749" s="34" t="s">
        <v>0</v>
      </c>
      <c r="C749" s="36"/>
      <c r="D749" s="36"/>
      <c r="E749" s="19">
        <v>485</v>
      </c>
      <c r="F749" s="19">
        <v>209</v>
      </c>
      <c r="G749" s="19">
        <v>276</v>
      </c>
      <c r="H749" s="19">
        <v>225</v>
      </c>
      <c r="I749" s="72">
        <v>196</v>
      </c>
      <c r="J749" s="113">
        <f t="shared" si="312"/>
        <v>24.457892082702976</v>
      </c>
      <c r="K749" s="26">
        <f t="shared" si="313"/>
        <v>31.334332833583208</v>
      </c>
      <c r="L749" s="5">
        <f t="shared" si="314"/>
        <v>20.972644376899694</v>
      </c>
      <c r="M749" s="5">
        <f t="shared" si="315"/>
        <v>20.035618878005344</v>
      </c>
      <c r="N749" s="5">
        <f t="shared" si="316"/>
        <v>18.648905803996193</v>
      </c>
      <c r="U749" s="187"/>
      <c r="V749" s="187"/>
      <c r="W749" s="187"/>
      <c r="X749" s="187"/>
      <c r="Y749" s="187"/>
    </row>
    <row r="750" spans="1:25" ht="15" customHeight="1" x14ac:dyDescent="0.15">
      <c r="B750" s="38" t="s">
        <v>1</v>
      </c>
      <c r="C750" s="28"/>
      <c r="D750" s="29"/>
      <c r="E750" s="39">
        <f t="shared" ref="E750:N750" si="317">SUM(E741:E749)</f>
        <v>1983</v>
      </c>
      <c r="F750" s="39">
        <f t="shared" si="317"/>
        <v>667</v>
      </c>
      <c r="G750" s="39">
        <f t="shared" si="317"/>
        <v>1316</v>
      </c>
      <c r="H750" s="39">
        <f t="shared" si="317"/>
        <v>1123</v>
      </c>
      <c r="I750" s="68">
        <f t="shared" si="317"/>
        <v>1051</v>
      </c>
      <c r="J750" s="110">
        <f t="shared" si="317"/>
        <v>100</v>
      </c>
      <c r="K750" s="25">
        <f t="shared" si="317"/>
        <v>100</v>
      </c>
      <c r="L750" s="6">
        <f t="shared" si="317"/>
        <v>99.999999999999986</v>
      </c>
      <c r="M750" s="6">
        <f t="shared" si="317"/>
        <v>100.00000000000003</v>
      </c>
      <c r="N750" s="6">
        <f t="shared" si="317"/>
        <v>100</v>
      </c>
    </row>
    <row r="751" spans="1:25" ht="15" customHeight="1" x14ac:dyDescent="0.15">
      <c r="B751" s="38" t="s">
        <v>286</v>
      </c>
      <c r="C751" s="28"/>
      <c r="D751" s="29"/>
      <c r="E751" s="39">
        <v>5174.8711615487318</v>
      </c>
      <c r="F751" s="47">
        <v>4956.235807860262</v>
      </c>
      <c r="G751" s="47">
        <v>5271.1548076923073</v>
      </c>
      <c r="H751" s="47">
        <v>2343.7126948775058</v>
      </c>
      <c r="I751" s="47">
        <v>2323.0058479532163</v>
      </c>
      <c r="U751" s="187"/>
      <c r="V751" s="187"/>
      <c r="W751" s="187"/>
      <c r="X751" s="187"/>
      <c r="Y751" s="187"/>
    </row>
    <row r="752" spans="1:25" ht="15" customHeight="1" x14ac:dyDescent="0.15">
      <c r="B752" s="38" t="s">
        <v>382</v>
      </c>
      <c r="C752" s="28"/>
      <c r="D752" s="29"/>
      <c r="E752" s="39">
        <v>4298.0725925925926</v>
      </c>
      <c r="F752" s="47">
        <v>3907.5603864734298</v>
      </c>
      <c r="G752" s="47">
        <v>4494.6356837606836</v>
      </c>
      <c r="H752" s="47">
        <v>1570.2320987654321</v>
      </c>
      <c r="I752" s="47">
        <v>1562.0648508430609</v>
      </c>
      <c r="U752" s="187"/>
      <c r="V752" s="187"/>
      <c r="W752" s="187"/>
      <c r="X752" s="187"/>
      <c r="Y752" s="187"/>
    </row>
    <row r="753" spans="1:25" ht="15" customHeight="1" x14ac:dyDescent="0.15">
      <c r="B753" s="38" t="s">
        <v>287</v>
      </c>
      <c r="C753" s="28"/>
      <c r="D753" s="29"/>
      <c r="E753" s="47">
        <v>50000</v>
      </c>
      <c r="F753" s="47">
        <v>47130</v>
      </c>
      <c r="G753" s="47">
        <v>50000</v>
      </c>
      <c r="H753" s="47">
        <v>55000</v>
      </c>
      <c r="I753" s="47">
        <v>55000</v>
      </c>
      <c r="U753" s="187"/>
      <c r="V753" s="187"/>
      <c r="W753" s="187"/>
      <c r="X753" s="187"/>
      <c r="Y753" s="187"/>
    </row>
    <row r="754" spans="1:25" ht="15" customHeight="1" x14ac:dyDescent="0.15">
      <c r="B754" s="38" t="s">
        <v>288</v>
      </c>
      <c r="C754" s="28"/>
      <c r="D754" s="29"/>
      <c r="E754" s="47">
        <v>500</v>
      </c>
      <c r="F754" s="47">
        <v>740</v>
      </c>
      <c r="G754" s="47">
        <v>500</v>
      </c>
      <c r="H754" s="47">
        <v>300</v>
      </c>
      <c r="I754" s="47">
        <v>300</v>
      </c>
      <c r="U754" s="187"/>
      <c r="V754" s="187"/>
      <c r="W754" s="187"/>
      <c r="X754" s="187"/>
      <c r="Y754" s="187"/>
    </row>
    <row r="755" spans="1:25" ht="12" customHeight="1" x14ac:dyDescent="0.15">
      <c r="B755" s="69" t="s">
        <v>86</v>
      </c>
      <c r="C755" s="45"/>
      <c r="D755" s="45"/>
      <c r="E755" s="91"/>
      <c r="F755" s="91"/>
      <c r="G755" s="91"/>
      <c r="H755" s="92"/>
      <c r="I755" s="91"/>
      <c r="J755" s="91"/>
      <c r="K755" s="46"/>
      <c r="M755" s="91"/>
    </row>
    <row r="756" spans="1:25" ht="15" customHeight="1" x14ac:dyDescent="0.15">
      <c r="B756" s="62"/>
      <c r="C756" s="45"/>
      <c r="D756" s="45"/>
      <c r="E756" s="91"/>
      <c r="F756" s="91"/>
      <c r="G756" s="91"/>
      <c r="H756" s="92"/>
      <c r="I756" s="91"/>
      <c r="J756" s="91"/>
      <c r="K756" s="46"/>
      <c r="M756" s="91"/>
    </row>
    <row r="757" spans="1:25" ht="15" customHeight="1" x14ac:dyDescent="0.15">
      <c r="A757" s="1" t="s">
        <v>402</v>
      </c>
      <c r="B757" s="22"/>
      <c r="H757" s="1"/>
      <c r="I757" s="7"/>
      <c r="J757" s="7"/>
    </row>
    <row r="758" spans="1:25" ht="13.65" customHeight="1" x14ac:dyDescent="0.15">
      <c r="B758" s="64"/>
      <c r="C758" s="33"/>
      <c r="D758" s="33"/>
      <c r="E758" s="79"/>
      <c r="F758" s="86"/>
      <c r="G758" s="83" t="s">
        <v>214</v>
      </c>
      <c r="H758" s="86"/>
      <c r="I758" s="86"/>
      <c r="J758" s="106"/>
      <c r="K758" s="86"/>
      <c r="L758" s="83" t="s">
        <v>215</v>
      </c>
      <c r="M758" s="86"/>
      <c r="N758" s="84"/>
    </row>
    <row r="759" spans="1:25" ht="22.65" customHeight="1" x14ac:dyDescent="0.15">
      <c r="B759" s="34"/>
      <c r="D759" s="75"/>
      <c r="E759" s="96" t="s">
        <v>512</v>
      </c>
      <c r="F759" s="96" t="s">
        <v>210</v>
      </c>
      <c r="G759" s="96" t="s">
        <v>211</v>
      </c>
      <c r="H759" s="96" t="s">
        <v>514</v>
      </c>
      <c r="I759" s="102" t="s">
        <v>213</v>
      </c>
      <c r="J759" s="105" t="s">
        <v>512</v>
      </c>
      <c r="K759" s="96" t="s">
        <v>210</v>
      </c>
      <c r="L759" s="96" t="s">
        <v>211</v>
      </c>
      <c r="M759" s="96" t="s">
        <v>514</v>
      </c>
      <c r="N759" s="96" t="s">
        <v>213</v>
      </c>
    </row>
    <row r="760" spans="1:25" ht="12" customHeight="1" x14ac:dyDescent="0.15">
      <c r="B760" s="35"/>
      <c r="C760" s="36"/>
      <c r="D760" s="76"/>
      <c r="E760" s="37"/>
      <c r="F760" s="37"/>
      <c r="G760" s="37"/>
      <c r="H760" s="37"/>
      <c r="I760" s="66"/>
      <c r="J760" s="107">
        <f>E$13</f>
        <v>1983</v>
      </c>
      <c r="K760" s="2">
        <f t="shared" ref="K760" si="318">F$13</f>
        <v>667</v>
      </c>
      <c r="L760" s="2">
        <f t="shared" ref="L760" si="319">G$13</f>
        <v>1316</v>
      </c>
      <c r="M760" s="2">
        <f t="shared" ref="M760" si="320">H$13</f>
        <v>1123</v>
      </c>
      <c r="N760" s="2">
        <f t="shared" ref="N760" si="321">I$13</f>
        <v>1051</v>
      </c>
    </row>
    <row r="761" spans="1:25" ht="15" customHeight="1" x14ac:dyDescent="0.15">
      <c r="B761" s="34" t="s">
        <v>265</v>
      </c>
      <c r="E761" s="18">
        <v>904</v>
      </c>
      <c r="F761" s="18">
        <v>301</v>
      </c>
      <c r="G761" s="18">
        <v>603</v>
      </c>
      <c r="H761" s="18">
        <v>298</v>
      </c>
      <c r="I761" s="67">
        <v>272</v>
      </c>
      <c r="J761" s="109">
        <f t="shared" ref="J761:J769" si="322">E761/J$5*100</f>
        <v>45.587493696419571</v>
      </c>
      <c r="K761" s="24">
        <f t="shared" ref="K761:K769" si="323">F761/K$5*100</f>
        <v>45.127436281859069</v>
      </c>
      <c r="L761" s="4">
        <f t="shared" ref="L761:L769" si="324">G761/L$5*100</f>
        <v>45.820668693009118</v>
      </c>
      <c r="M761" s="4">
        <f t="shared" ref="M761:M769" si="325">H761/M$5*100</f>
        <v>26.536064113980412</v>
      </c>
      <c r="N761" s="4">
        <f t="shared" ref="N761:N769" si="326">I761/N$5*100</f>
        <v>25.88011417697431</v>
      </c>
      <c r="U761" s="187"/>
      <c r="V761" s="187"/>
      <c r="W761" s="187"/>
      <c r="X761" s="187"/>
      <c r="Y761" s="187"/>
    </row>
    <row r="762" spans="1:25" ht="15" customHeight="1" x14ac:dyDescent="0.15">
      <c r="B762" s="34" t="s">
        <v>293</v>
      </c>
      <c r="E762" s="18">
        <v>191</v>
      </c>
      <c r="F762" s="18">
        <v>19</v>
      </c>
      <c r="G762" s="18">
        <v>172</v>
      </c>
      <c r="H762" s="18">
        <v>180</v>
      </c>
      <c r="I762" s="67">
        <v>173</v>
      </c>
      <c r="J762" s="109">
        <f t="shared" si="322"/>
        <v>9.6318709026727181</v>
      </c>
      <c r="K762" s="24">
        <f t="shared" si="323"/>
        <v>2.8485757121439281</v>
      </c>
      <c r="L762" s="4">
        <f t="shared" si="324"/>
        <v>13.069908814589665</v>
      </c>
      <c r="M762" s="4">
        <f t="shared" si="325"/>
        <v>16.028495102404275</v>
      </c>
      <c r="N762" s="4">
        <f t="shared" si="326"/>
        <v>16.460513796384397</v>
      </c>
      <c r="U762" s="187"/>
      <c r="V762" s="187"/>
      <c r="W762" s="187"/>
      <c r="X762" s="187"/>
      <c r="Y762" s="187"/>
    </row>
    <row r="763" spans="1:25" ht="15" customHeight="1" x14ac:dyDescent="0.15">
      <c r="B763" s="34" t="s">
        <v>273</v>
      </c>
      <c r="E763" s="18">
        <v>209</v>
      </c>
      <c r="F763" s="18">
        <v>38</v>
      </c>
      <c r="G763" s="18">
        <v>171</v>
      </c>
      <c r="H763" s="18">
        <v>258</v>
      </c>
      <c r="I763" s="67">
        <v>253</v>
      </c>
      <c r="J763" s="109">
        <f t="shared" si="322"/>
        <v>10.53958648512355</v>
      </c>
      <c r="K763" s="24">
        <f t="shared" si="323"/>
        <v>5.6971514242878563</v>
      </c>
      <c r="L763" s="4">
        <f t="shared" si="324"/>
        <v>12.993920972644377</v>
      </c>
      <c r="M763" s="4">
        <f t="shared" si="325"/>
        <v>22.974176313446126</v>
      </c>
      <c r="N763" s="4">
        <f t="shared" si="326"/>
        <v>24.072312083729781</v>
      </c>
      <c r="U763" s="187"/>
      <c r="V763" s="187"/>
      <c r="W763" s="187"/>
      <c r="X763" s="187"/>
      <c r="Y763" s="187"/>
    </row>
    <row r="764" spans="1:25" ht="15" customHeight="1" x14ac:dyDescent="0.15">
      <c r="B764" s="34" t="s">
        <v>291</v>
      </c>
      <c r="E764" s="18">
        <v>94</v>
      </c>
      <c r="F764" s="18">
        <v>20</v>
      </c>
      <c r="G764" s="18">
        <v>74</v>
      </c>
      <c r="H764" s="18">
        <v>157</v>
      </c>
      <c r="I764" s="67">
        <v>144</v>
      </c>
      <c r="J764" s="109">
        <f t="shared" si="322"/>
        <v>4.7402924861321232</v>
      </c>
      <c r="K764" s="24">
        <f t="shared" si="323"/>
        <v>2.9985007496251872</v>
      </c>
      <c r="L764" s="4">
        <f t="shared" si="324"/>
        <v>5.6231003039513681</v>
      </c>
      <c r="M764" s="4">
        <f t="shared" si="325"/>
        <v>13.980409617097061</v>
      </c>
      <c r="N764" s="4">
        <f t="shared" si="326"/>
        <v>13.701236917221692</v>
      </c>
      <c r="U764" s="187"/>
      <c r="V764" s="187"/>
      <c r="W764" s="187"/>
      <c r="X764" s="187"/>
      <c r="Y764" s="187"/>
    </row>
    <row r="765" spans="1:25" ht="15" customHeight="1" x14ac:dyDescent="0.15">
      <c r="B765" s="34" t="s">
        <v>309</v>
      </c>
      <c r="E765" s="18">
        <v>104</v>
      </c>
      <c r="F765" s="18">
        <v>25</v>
      </c>
      <c r="G765" s="18">
        <v>79</v>
      </c>
      <c r="H765" s="18">
        <v>83</v>
      </c>
      <c r="I765" s="67">
        <v>73</v>
      </c>
      <c r="J765" s="109">
        <f t="shared" si="322"/>
        <v>5.2445789208270295</v>
      </c>
      <c r="K765" s="24">
        <f t="shared" si="323"/>
        <v>3.7481259370314843</v>
      </c>
      <c r="L765" s="4">
        <f t="shared" si="324"/>
        <v>6.0030395136778116</v>
      </c>
      <c r="M765" s="4">
        <f t="shared" si="325"/>
        <v>7.3909171861086378</v>
      </c>
      <c r="N765" s="4">
        <f t="shared" si="326"/>
        <v>6.9457659372026637</v>
      </c>
      <c r="U765" s="187"/>
      <c r="V765" s="187"/>
      <c r="W765" s="187"/>
      <c r="X765" s="187"/>
      <c r="Y765" s="187"/>
    </row>
    <row r="766" spans="1:25" ht="15" customHeight="1" x14ac:dyDescent="0.15">
      <c r="B766" s="34" t="s">
        <v>310</v>
      </c>
      <c r="E766" s="18">
        <v>53</v>
      </c>
      <c r="F766" s="18">
        <v>28</v>
      </c>
      <c r="G766" s="18">
        <v>25</v>
      </c>
      <c r="H766" s="18">
        <v>41</v>
      </c>
      <c r="I766" s="67">
        <v>40</v>
      </c>
      <c r="J766" s="109">
        <f t="shared" si="322"/>
        <v>2.6727181038830055</v>
      </c>
      <c r="K766" s="24">
        <f t="shared" si="323"/>
        <v>4.1979010494752629</v>
      </c>
      <c r="L766" s="4">
        <f t="shared" si="324"/>
        <v>1.8996960486322187</v>
      </c>
      <c r="M766" s="4">
        <f t="shared" si="325"/>
        <v>3.6509349955476402</v>
      </c>
      <c r="N766" s="4">
        <f t="shared" si="326"/>
        <v>3.8058991436726926</v>
      </c>
      <c r="U766" s="187"/>
      <c r="V766" s="187"/>
      <c r="W766" s="187"/>
      <c r="X766" s="187"/>
      <c r="Y766" s="187"/>
    </row>
    <row r="767" spans="1:25" ht="15" customHeight="1" x14ac:dyDescent="0.15">
      <c r="B767" s="34" t="s">
        <v>311</v>
      </c>
      <c r="E767" s="18">
        <v>96</v>
      </c>
      <c r="F767" s="18">
        <v>90</v>
      </c>
      <c r="G767" s="18">
        <v>6</v>
      </c>
      <c r="H767" s="18">
        <v>6</v>
      </c>
      <c r="I767" s="67">
        <v>3</v>
      </c>
      <c r="J767" s="109">
        <f t="shared" si="322"/>
        <v>4.8411497730711046</v>
      </c>
      <c r="K767" s="24">
        <f t="shared" si="323"/>
        <v>13.493253373313344</v>
      </c>
      <c r="L767" s="4">
        <f t="shared" si="324"/>
        <v>0.45592705167173248</v>
      </c>
      <c r="M767" s="4">
        <f t="shared" si="325"/>
        <v>0.53428317008014248</v>
      </c>
      <c r="N767" s="4">
        <f t="shared" si="326"/>
        <v>0.28544243577545197</v>
      </c>
      <c r="U767" s="187"/>
      <c r="V767" s="187"/>
      <c r="W767" s="187"/>
      <c r="X767" s="187"/>
      <c r="Y767" s="187"/>
    </row>
    <row r="768" spans="1:25" ht="15" customHeight="1" x14ac:dyDescent="0.15">
      <c r="B768" s="34" t="s">
        <v>312</v>
      </c>
      <c r="E768" s="18">
        <v>75</v>
      </c>
      <c r="F768" s="18">
        <v>52</v>
      </c>
      <c r="G768" s="18">
        <v>23</v>
      </c>
      <c r="H768" s="18">
        <v>2</v>
      </c>
      <c r="I768" s="67">
        <v>2</v>
      </c>
      <c r="J768" s="109">
        <f t="shared" si="322"/>
        <v>3.7821482602118004</v>
      </c>
      <c r="K768" s="24">
        <f t="shared" si="323"/>
        <v>7.7961019490254868</v>
      </c>
      <c r="L768" s="4">
        <f t="shared" si="324"/>
        <v>1.7477203647416413</v>
      </c>
      <c r="M768" s="4">
        <f t="shared" si="325"/>
        <v>0.17809439002671415</v>
      </c>
      <c r="N768" s="4">
        <f t="shared" si="326"/>
        <v>0.19029495718363465</v>
      </c>
      <c r="U768" s="187"/>
      <c r="V768" s="187"/>
      <c r="W768" s="187"/>
      <c r="X768" s="187"/>
      <c r="Y768" s="187"/>
    </row>
    <row r="769" spans="1:25" ht="15" customHeight="1" x14ac:dyDescent="0.15">
      <c r="B769" s="34" t="s">
        <v>0</v>
      </c>
      <c r="C769" s="36"/>
      <c r="D769" s="36"/>
      <c r="E769" s="19">
        <v>257</v>
      </c>
      <c r="F769" s="19">
        <v>94</v>
      </c>
      <c r="G769" s="19">
        <v>163</v>
      </c>
      <c r="H769" s="19">
        <v>98</v>
      </c>
      <c r="I769" s="72">
        <v>91</v>
      </c>
      <c r="J769" s="113">
        <f t="shared" si="322"/>
        <v>12.960161371659101</v>
      </c>
      <c r="K769" s="26">
        <f t="shared" si="323"/>
        <v>14.09295352323838</v>
      </c>
      <c r="L769" s="5">
        <f t="shared" si="324"/>
        <v>12.386018237082066</v>
      </c>
      <c r="M769" s="5">
        <f t="shared" si="325"/>
        <v>8.7266251113089943</v>
      </c>
      <c r="N769" s="5">
        <f t="shared" si="326"/>
        <v>8.6584205518553752</v>
      </c>
      <c r="U769" s="187"/>
      <c r="V769" s="187"/>
      <c r="W769" s="187"/>
      <c r="X769" s="187"/>
      <c r="Y769" s="187"/>
    </row>
    <row r="770" spans="1:25" ht="15" customHeight="1" x14ac:dyDescent="0.15">
      <c r="B770" s="38" t="s">
        <v>1</v>
      </c>
      <c r="C770" s="28"/>
      <c r="D770" s="29"/>
      <c r="E770" s="39">
        <f t="shared" ref="E770:N770" si="327">SUM(E761:E769)</f>
        <v>1983</v>
      </c>
      <c r="F770" s="39">
        <f t="shared" si="327"/>
        <v>667</v>
      </c>
      <c r="G770" s="39">
        <f t="shared" si="327"/>
        <v>1316</v>
      </c>
      <c r="H770" s="39">
        <f t="shared" si="327"/>
        <v>1123</v>
      </c>
      <c r="I770" s="68">
        <f t="shared" si="327"/>
        <v>1051</v>
      </c>
      <c r="J770" s="110">
        <f t="shared" si="327"/>
        <v>99.999999999999986</v>
      </c>
      <c r="K770" s="25">
        <f t="shared" si="327"/>
        <v>100</v>
      </c>
      <c r="L770" s="6">
        <f t="shared" si="327"/>
        <v>100</v>
      </c>
      <c r="M770" s="6">
        <f t="shared" si="327"/>
        <v>100.00000000000001</v>
      </c>
      <c r="N770" s="6">
        <f t="shared" si="327"/>
        <v>100</v>
      </c>
    </row>
    <row r="771" spans="1:25" ht="15" customHeight="1" x14ac:dyDescent="0.15">
      <c r="B771" s="38" t="s">
        <v>586</v>
      </c>
      <c r="C771" s="28"/>
      <c r="D771" s="29"/>
      <c r="E771" s="47">
        <v>193608.82676709155</v>
      </c>
      <c r="F771" s="47">
        <v>335226.4485165794</v>
      </c>
      <c r="G771" s="47">
        <v>123229.90459670425</v>
      </c>
      <c r="H771" s="47">
        <v>106367.29170731707</v>
      </c>
      <c r="I771" s="47">
        <v>104460.38958333334</v>
      </c>
      <c r="U771" s="187"/>
      <c r="V771" s="187"/>
      <c r="W771" s="187"/>
      <c r="X771" s="187"/>
      <c r="Y771" s="187"/>
    </row>
    <row r="772" spans="1:25" ht="15" customHeight="1" x14ac:dyDescent="0.15">
      <c r="B772" s="38" t="s">
        <v>587</v>
      </c>
      <c r="C772" s="28"/>
      <c r="D772" s="29"/>
      <c r="E772" s="47">
        <v>406531.42944038927</v>
      </c>
      <c r="F772" s="47">
        <v>706193.95220588241</v>
      </c>
      <c r="G772" s="47">
        <v>258334.69090909092</v>
      </c>
      <c r="H772" s="47">
        <v>149967.63961485558</v>
      </c>
      <c r="I772" s="47">
        <v>145758.68313953487</v>
      </c>
      <c r="U772" s="187"/>
      <c r="V772" s="187"/>
      <c r="W772" s="187"/>
      <c r="X772" s="187"/>
      <c r="Y772" s="187"/>
    </row>
    <row r="773" spans="1:25" ht="15" customHeight="1" x14ac:dyDescent="0.15">
      <c r="B773" s="38" t="s">
        <v>382</v>
      </c>
      <c r="C773" s="28"/>
      <c r="D773" s="29"/>
      <c r="E773" s="47">
        <v>91995.518018018018</v>
      </c>
      <c r="F773" s="47">
        <v>212573.60735009672</v>
      </c>
      <c r="G773" s="47">
        <v>56167.35322425409</v>
      </c>
      <c r="H773" s="47">
        <v>94883.503791982672</v>
      </c>
      <c r="I773" s="47">
        <v>94210.618055555562</v>
      </c>
      <c r="U773" s="187"/>
      <c r="V773" s="187"/>
      <c r="W773" s="187"/>
      <c r="X773" s="187"/>
      <c r="Y773" s="187"/>
    </row>
    <row r="774" spans="1:25" ht="15" customHeight="1" x14ac:dyDescent="0.15">
      <c r="B774" s="38" t="s">
        <v>287</v>
      </c>
      <c r="C774" s="28"/>
      <c r="D774" s="29"/>
      <c r="E774" s="188">
        <v>30000000</v>
      </c>
      <c r="F774" s="188">
        <v>7200000</v>
      </c>
      <c r="G774" s="188">
        <v>30000000</v>
      </c>
      <c r="H774" s="188">
        <v>1260000</v>
      </c>
      <c r="I774" s="188">
        <v>1260000</v>
      </c>
      <c r="U774" s="187"/>
      <c r="V774" s="187"/>
      <c r="W774" s="187"/>
      <c r="X774" s="187"/>
      <c r="Y774" s="187"/>
    </row>
    <row r="775" spans="1:25" ht="15" customHeight="1" x14ac:dyDescent="0.15">
      <c r="B775" s="38" t="s">
        <v>288</v>
      </c>
      <c r="C775" s="28"/>
      <c r="D775" s="29"/>
      <c r="E775" s="47">
        <v>12000</v>
      </c>
      <c r="F775" s="47">
        <v>39000</v>
      </c>
      <c r="G775" s="47">
        <v>12000</v>
      </c>
      <c r="H775" s="47">
        <v>11000</v>
      </c>
      <c r="I775" s="47">
        <v>11000</v>
      </c>
      <c r="U775" s="187"/>
      <c r="V775" s="187"/>
      <c r="W775" s="187"/>
      <c r="X775" s="187"/>
      <c r="Y775" s="187"/>
    </row>
    <row r="776" spans="1:25" ht="12" customHeight="1" x14ac:dyDescent="0.15">
      <c r="B776" s="69" t="s">
        <v>86</v>
      </c>
      <c r="C776" s="45"/>
      <c r="D776" s="45"/>
      <c r="E776" s="91"/>
      <c r="F776" s="91"/>
      <c r="G776" s="91"/>
      <c r="H776" s="92"/>
      <c r="I776" s="91"/>
      <c r="J776" s="91"/>
      <c r="K776" s="46"/>
      <c r="M776" s="91"/>
    </row>
    <row r="777" spans="1:25" ht="15" customHeight="1" x14ac:dyDescent="0.15">
      <c r="B777" s="62"/>
      <c r="C777" s="45"/>
      <c r="D777" s="45"/>
      <c r="E777" s="91"/>
      <c r="F777" s="91"/>
      <c r="G777" s="91"/>
      <c r="H777" s="92"/>
      <c r="I777" s="91"/>
      <c r="J777" s="91"/>
      <c r="K777" s="46"/>
      <c r="M777" s="91"/>
    </row>
    <row r="778" spans="1:25" ht="15" customHeight="1" x14ac:dyDescent="0.15">
      <c r="A778" s="1" t="s">
        <v>403</v>
      </c>
      <c r="B778" s="22"/>
      <c r="H778" s="1"/>
      <c r="I778" s="7"/>
      <c r="J778" s="7"/>
      <c r="M778" s="7"/>
    </row>
    <row r="779" spans="1:25" ht="13.65" customHeight="1" x14ac:dyDescent="0.15">
      <c r="B779" s="64"/>
      <c r="C779" s="33"/>
      <c r="D779" s="33"/>
      <c r="E779" s="79"/>
      <c r="F779" s="86"/>
      <c r="G779" s="83" t="s">
        <v>214</v>
      </c>
      <c r="H779" s="86"/>
      <c r="I779" s="86"/>
      <c r="J779" s="106"/>
      <c r="K779" s="86"/>
      <c r="L779" s="83" t="s">
        <v>215</v>
      </c>
      <c r="M779" s="86"/>
      <c r="N779" s="84"/>
    </row>
    <row r="780" spans="1:25" ht="22.65" customHeight="1" x14ac:dyDescent="0.15">
      <c r="B780" s="34"/>
      <c r="D780" s="75"/>
      <c r="E780" s="96" t="s">
        <v>512</v>
      </c>
      <c r="F780" s="96" t="s">
        <v>210</v>
      </c>
      <c r="G780" s="96" t="s">
        <v>211</v>
      </c>
      <c r="H780" s="96" t="s">
        <v>514</v>
      </c>
      <c r="I780" s="102" t="s">
        <v>213</v>
      </c>
      <c r="J780" s="105" t="s">
        <v>512</v>
      </c>
      <c r="K780" s="96" t="s">
        <v>210</v>
      </c>
      <c r="L780" s="96" t="s">
        <v>211</v>
      </c>
      <c r="M780" s="96" t="s">
        <v>514</v>
      </c>
      <c r="N780" s="96" t="s">
        <v>213</v>
      </c>
    </row>
    <row r="781" spans="1:25" ht="12" customHeight="1" x14ac:dyDescent="0.15">
      <c r="B781" s="35"/>
      <c r="C781" s="36"/>
      <c r="D781" s="76"/>
      <c r="E781" s="37"/>
      <c r="F781" s="37"/>
      <c r="G781" s="37"/>
      <c r="H781" s="37"/>
      <c r="I781" s="66"/>
      <c r="J781" s="107">
        <f>E$13</f>
        <v>1983</v>
      </c>
      <c r="K781" s="2">
        <f t="shared" ref="K781" si="328">F$13</f>
        <v>667</v>
      </c>
      <c r="L781" s="2">
        <f t="shared" ref="L781" si="329">G$13</f>
        <v>1316</v>
      </c>
      <c r="M781" s="2">
        <f t="shared" ref="M781" si="330">H$13</f>
        <v>1123</v>
      </c>
      <c r="N781" s="2">
        <f t="shared" ref="N781" si="331">I$13</f>
        <v>1051</v>
      </c>
    </row>
    <row r="782" spans="1:25" ht="15" customHeight="1" x14ac:dyDescent="0.15">
      <c r="B782" s="34" t="s">
        <v>265</v>
      </c>
      <c r="E782" s="18">
        <v>1057</v>
      </c>
      <c r="F782" s="18">
        <v>243</v>
      </c>
      <c r="G782" s="18">
        <v>814</v>
      </c>
      <c r="H782" s="18">
        <v>767</v>
      </c>
      <c r="I782" s="67">
        <v>717</v>
      </c>
      <c r="J782" s="109">
        <f t="shared" ref="J782:J787" si="332">E782/J$5*100</f>
        <v>53.303076147251637</v>
      </c>
      <c r="K782" s="24">
        <f t="shared" ref="K782:K787" si="333">F782/K$5*100</f>
        <v>36.431784107946022</v>
      </c>
      <c r="L782" s="4">
        <f t="shared" ref="L782:L787" si="334">G782/L$5*100</f>
        <v>61.854103343465049</v>
      </c>
      <c r="M782" s="4">
        <f t="shared" ref="M782:M787" si="335">H782/M$5*100</f>
        <v>68.299198575244873</v>
      </c>
      <c r="N782" s="4">
        <f t="shared" ref="N782:N787" si="336">I782/N$5*100</f>
        <v>68.22074215033301</v>
      </c>
      <c r="U782" s="187"/>
      <c r="V782" s="187"/>
      <c r="W782" s="187"/>
      <c r="X782" s="187"/>
      <c r="Y782" s="187"/>
    </row>
    <row r="783" spans="1:25" ht="15" customHeight="1" x14ac:dyDescent="0.15">
      <c r="B783" s="34" t="s">
        <v>582</v>
      </c>
      <c r="E783" s="18">
        <v>88</v>
      </c>
      <c r="F783" s="18">
        <v>27</v>
      </c>
      <c r="G783" s="18">
        <v>61</v>
      </c>
      <c r="H783" s="18">
        <v>21</v>
      </c>
      <c r="I783" s="67">
        <v>20</v>
      </c>
      <c r="J783" s="109">
        <f t="shared" si="332"/>
        <v>4.4377206253151797</v>
      </c>
      <c r="K783" s="24">
        <f t="shared" si="333"/>
        <v>4.0479760119940025</v>
      </c>
      <c r="L783" s="4">
        <f t="shared" si="334"/>
        <v>4.6352583586626137</v>
      </c>
      <c r="M783" s="4">
        <f t="shared" si="335"/>
        <v>1.8699910952804988</v>
      </c>
      <c r="N783" s="4">
        <f t="shared" si="336"/>
        <v>1.9029495718363463</v>
      </c>
      <c r="U783" s="187"/>
      <c r="V783" s="187"/>
      <c r="W783" s="187"/>
      <c r="X783" s="187"/>
      <c r="Y783" s="187"/>
    </row>
    <row r="784" spans="1:25" ht="15" customHeight="1" x14ac:dyDescent="0.15">
      <c r="B784" s="34" t="s">
        <v>584</v>
      </c>
      <c r="E784" s="18">
        <v>116</v>
      </c>
      <c r="F784" s="18">
        <v>99</v>
      </c>
      <c r="G784" s="18">
        <v>17</v>
      </c>
      <c r="H784" s="18">
        <v>10</v>
      </c>
      <c r="I784" s="67">
        <v>5</v>
      </c>
      <c r="J784" s="109">
        <f t="shared" ref="J784" si="337">E784/J$5*100</f>
        <v>5.8497226424609181</v>
      </c>
      <c r="K784" s="24">
        <f t="shared" ref="K784" si="338">F784/K$5*100</f>
        <v>14.842578710644677</v>
      </c>
      <c r="L784" s="4">
        <f t="shared" ref="L784" si="339">G784/L$5*100</f>
        <v>1.2917933130699089</v>
      </c>
      <c r="M784" s="4">
        <f t="shared" ref="M784" si="340">H784/M$5*100</f>
        <v>0.89047195013357072</v>
      </c>
      <c r="N784" s="4">
        <f t="shared" ref="N784" si="341">I784/N$5*100</f>
        <v>0.47573739295908657</v>
      </c>
      <c r="U784" s="187"/>
      <c r="V784" s="187"/>
      <c r="W784" s="187"/>
      <c r="X784" s="187"/>
      <c r="Y784" s="187"/>
    </row>
    <row r="785" spans="1:25" ht="15" customHeight="1" x14ac:dyDescent="0.15">
      <c r="B785" s="34" t="s">
        <v>585</v>
      </c>
      <c r="E785" s="18">
        <v>99</v>
      </c>
      <c r="F785" s="18">
        <v>83</v>
      </c>
      <c r="G785" s="18">
        <v>16</v>
      </c>
      <c r="H785" s="18">
        <v>1</v>
      </c>
      <c r="I785" s="67">
        <v>1</v>
      </c>
      <c r="J785" s="109">
        <f t="shared" si="332"/>
        <v>4.9924357034795763</v>
      </c>
      <c r="K785" s="24">
        <f t="shared" si="333"/>
        <v>12.443778110944528</v>
      </c>
      <c r="L785" s="4">
        <f t="shared" si="334"/>
        <v>1.21580547112462</v>
      </c>
      <c r="M785" s="4">
        <f t="shared" si="335"/>
        <v>8.9047195013357075E-2</v>
      </c>
      <c r="N785" s="4">
        <f t="shared" si="336"/>
        <v>9.5147478591817325E-2</v>
      </c>
      <c r="U785" s="187"/>
      <c r="V785" s="187"/>
      <c r="W785" s="187"/>
      <c r="X785" s="187"/>
      <c r="Y785" s="187"/>
    </row>
    <row r="786" spans="1:25" ht="15" customHeight="1" x14ac:dyDescent="0.15">
      <c r="B786" s="34" t="s">
        <v>583</v>
      </c>
      <c r="E786" s="18">
        <v>87</v>
      </c>
      <c r="F786" s="18">
        <v>69</v>
      </c>
      <c r="G786" s="18">
        <v>18</v>
      </c>
      <c r="H786" s="18">
        <v>5</v>
      </c>
      <c r="I786" s="67">
        <v>3</v>
      </c>
      <c r="J786" s="109">
        <f t="shared" si="332"/>
        <v>4.3872919818456886</v>
      </c>
      <c r="K786" s="24">
        <f t="shared" si="333"/>
        <v>10.344827586206897</v>
      </c>
      <c r="L786" s="4">
        <f t="shared" si="334"/>
        <v>1.3677811550151975</v>
      </c>
      <c r="M786" s="4">
        <f t="shared" si="335"/>
        <v>0.44523597506678536</v>
      </c>
      <c r="N786" s="4">
        <f t="shared" si="336"/>
        <v>0.28544243577545197</v>
      </c>
      <c r="U786" s="187"/>
      <c r="V786" s="187"/>
      <c r="W786" s="187"/>
      <c r="X786" s="187"/>
      <c r="Y786" s="187"/>
    </row>
    <row r="787" spans="1:25" ht="15" customHeight="1" x14ac:dyDescent="0.15">
      <c r="B787" s="34" t="s">
        <v>0</v>
      </c>
      <c r="C787" s="36"/>
      <c r="D787" s="36"/>
      <c r="E787" s="19">
        <v>536</v>
      </c>
      <c r="F787" s="19">
        <v>146</v>
      </c>
      <c r="G787" s="19">
        <v>390</v>
      </c>
      <c r="H787" s="19">
        <v>319</v>
      </c>
      <c r="I787" s="72">
        <v>305</v>
      </c>
      <c r="J787" s="113">
        <f t="shared" si="332"/>
        <v>27.029752899646997</v>
      </c>
      <c r="K787" s="26">
        <f t="shared" si="333"/>
        <v>21.88905547226387</v>
      </c>
      <c r="L787" s="5">
        <f t="shared" si="334"/>
        <v>29.635258358662615</v>
      </c>
      <c r="M787" s="5">
        <f t="shared" si="335"/>
        <v>28.406055209260909</v>
      </c>
      <c r="N787" s="5">
        <f t="shared" si="336"/>
        <v>29.019980970504282</v>
      </c>
      <c r="U787" s="187"/>
      <c r="V787" s="187"/>
      <c r="W787" s="187"/>
      <c r="X787" s="187"/>
      <c r="Y787" s="187"/>
    </row>
    <row r="788" spans="1:25" ht="15" customHeight="1" x14ac:dyDescent="0.15">
      <c r="B788" s="38" t="s">
        <v>1</v>
      </c>
      <c r="C788" s="28"/>
      <c r="D788" s="29"/>
      <c r="E788" s="39">
        <f t="shared" ref="E788:N788" si="342">SUM(E782:E787)</f>
        <v>1983</v>
      </c>
      <c r="F788" s="39">
        <f>SUM(F782:F787)</f>
        <v>667</v>
      </c>
      <c r="G788" s="39">
        <f t="shared" si="342"/>
        <v>1316</v>
      </c>
      <c r="H788" s="39">
        <f t="shared" si="342"/>
        <v>1123</v>
      </c>
      <c r="I788" s="68">
        <f t="shared" si="342"/>
        <v>1051</v>
      </c>
      <c r="J788" s="110">
        <f t="shared" si="342"/>
        <v>100</v>
      </c>
      <c r="K788" s="25">
        <f t="shared" si="342"/>
        <v>99.999999999999972</v>
      </c>
      <c r="L788" s="6">
        <f t="shared" si="342"/>
        <v>100</v>
      </c>
      <c r="M788" s="6">
        <f t="shared" si="342"/>
        <v>99.999999999999986</v>
      </c>
      <c r="N788" s="6">
        <f t="shared" si="342"/>
        <v>99.999999999999986</v>
      </c>
    </row>
    <row r="789" spans="1:25" ht="15" customHeight="1" x14ac:dyDescent="0.15">
      <c r="B789" s="38" t="s">
        <v>586</v>
      </c>
      <c r="C789" s="28"/>
      <c r="D789" s="29"/>
      <c r="E789" s="188">
        <v>2092964.9080856945</v>
      </c>
      <c r="F789" s="188">
        <v>4617904.6660268717</v>
      </c>
      <c r="G789" s="188">
        <v>672345.45464362856</v>
      </c>
      <c r="H789" s="188">
        <v>179280.93532338308</v>
      </c>
      <c r="I789" s="188">
        <v>125017.92493297587</v>
      </c>
      <c r="U789" s="187"/>
      <c r="V789" s="187"/>
      <c r="W789" s="187"/>
      <c r="X789" s="187"/>
      <c r="Y789" s="187"/>
    </row>
    <row r="790" spans="1:25" ht="15" customHeight="1" x14ac:dyDescent="0.15">
      <c r="B790" s="38" t="s">
        <v>587</v>
      </c>
      <c r="C790" s="28"/>
      <c r="D790" s="29"/>
      <c r="E790" s="188">
        <v>7765436.4666666668</v>
      </c>
      <c r="F790" s="188">
        <v>8654418.4568345323</v>
      </c>
      <c r="G790" s="188">
        <v>5558856.1696428573</v>
      </c>
      <c r="H790" s="188">
        <v>3895726.2702702703</v>
      </c>
      <c r="I790" s="188">
        <v>3215978.3448275863</v>
      </c>
      <c r="U790" s="187"/>
      <c r="V790" s="187"/>
      <c r="W790" s="187"/>
      <c r="X790" s="187"/>
      <c r="Y790" s="187"/>
    </row>
    <row r="791" spans="1:25" ht="15" customHeight="1" x14ac:dyDescent="0.15">
      <c r="B791" s="38" t="s">
        <v>382</v>
      </c>
      <c r="C791" s="28"/>
      <c r="D791" s="29"/>
      <c r="E791" s="188">
        <v>968798.10897927859</v>
      </c>
      <c r="F791" s="188">
        <v>3286439.9381663115</v>
      </c>
      <c r="G791" s="47">
        <v>19326.00839328537</v>
      </c>
      <c r="H791" s="47">
        <v>0</v>
      </c>
      <c r="I791" s="47">
        <v>0</v>
      </c>
      <c r="U791" s="187"/>
      <c r="V791" s="187"/>
      <c r="W791" s="187"/>
      <c r="X791" s="187"/>
      <c r="Y791" s="187"/>
    </row>
    <row r="792" spans="1:25" ht="15" customHeight="1" x14ac:dyDescent="0.15">
      <c r="B792" s="38" t="s">
        <v>287</v>
      </c>
      <c r="C792" s="28"/>
      <c r="D792" s="29"/>
      <c r="E792" s="189">
        <v>66000000</v>
      </c>
      <c r="F792" s="189">
        <v>66000000</v>
      </c>
      <c r="G792" s="188">
        <v>64350000</v>
      </c>
      <c r="H792" s="188">
        <v>49800000</v>
      </c>
      <c r="I792" s="188">
        <v>49800000</v>
      </c>
      <c r="U792" s="187"/>
      <c r="V792" s="187"/>
      <c r="W792" s="187"/>
      <c r="X792" s="187"/>
      <c r="Y792" s="187"/>
    </row>
    <row r="793" spans="1:25" ht="15" customHeight="1" x14ac:dyDescent="0.15">
      <c r="B793" s="38" t="s">
        <v>288</v>
      </c>
      <c r="C793" s="28"/>
      <c r="D793" s="29"/>
      <c r="E793" s="188">
        <v>10000</v>
      </c>
      <c r="F793" s="188">
        <v>50000</v>
      </c>
      <c r="G793" s="188">
        <v>10000</v>
      </c>
      <c r="H793" s="188">
        <v>37850</v>
      </c>
      <c r="I793" s="188">
        <v>37850</v>
      </c>
      <c r="U793" s="187"/>
      <c r="V793" s="187"/>
      <c r="W793" s="187"/>
      <c r="X793" s="187"/>
      <c r="Y793" s="187"/>
    </row>
    <row r="794" spans="1:25" ht="12" customHeight="1" x14ac:dyDescent="0.15">
      <c r="B794" s="69" t="s">
        <v>86</v>
      </c>
      <c r="C794" s="45"/>
      <c r="D794" s="45"/>
      <c r="E794" s="91"/>
      <c r="F794" s="91"/>
      <c r="G794" s="91"/>
      <c r="H794" s="92"/>
      <c r="I794" s="91"/>
      <c r="J794" s="91"/>
      <c r="K794" s="46"/>
      <c r="M794" s="91"/>
    </row>
    <row r="795" spans="1:25" ht="15" customHeight="1" x14ac:dyDescent="0.15">
      <c r="B795" s="62"/>
      <c r="C795" s="45"/>
      <c r="D795" s="45"/>
      <c r="E795" s="91"/>
      <c r="F795" s="91"/>
      <c r="G795" s="91"/>
      <c r="H795" s="92"/>
      <c r="I795" s="91"/>
      <c r="J795" s="91"/>
      <c r="K795" s="46"/>
      <c r="M795" s="91"/>
    </row>
    <row r="796" spans="1:25" ht="15" customHeight="1" x14ac:dyDescent="0.15">
      <c r="A796" s="1" t="s">
        <v>404</v>
      </c>
      <c r="B796" s="22"/>
      <c r="H796" s="1"/>
      <c r="I796" s="7"/>
      <c r="J796" s="7"/>
      <c r="M796" s="7"/>
    </row>
    <row r="797" spans="1:25" ht="13.65" customHeight="1" x14ac:dyDescent="0.15">
      <c r="B797" s="64"/>
      <c r="C797" s="33"/>
      <c r="D797" s="33"/>
      <c r="E797" s="79"/>
      <c r="F797" s="86"/>
      <c r="G797" s="83" t="s">
        <v>214</v>
      </c>
      <c r="H797" s="86"/>
      <c r="I797" s="86"/>
      <c r="J797" s="106"/>
      <c r="K797" s="86"/>
      <c r="L797" s="83" t="s">
        <v>215</v>
      </c>
      <c r="M797" s="86"/>
      <c r="N797" s="84"/>
    </row>
    <row r="798" spans="1:25" ht="22.65" customHeight="1" x14ac:dyDescent="0.15">
      <c r="B798" s="34"/>
      <c r="D798" s="75"/>
      <c r="E798" s="96" t="s">
        <v>512</v>
      </c>
      <c r="F798" s="96" t="s">
        <v>210</v>
      </c>
      <c r="G798" s="96" t="s">
        <v>211</v>
      </c>
      <c r="H798" s="96" t="s">
        <v>514</v>
      </c>
      <c r="I798" s="102" t="s">
        <v>213</v>
      </c>
      <c r="J798" s="105" t="s">
        <v>512</v>
      </c>
      <c r="K798" s="96" t="s">
        <v>210</v>
      </c>
      <c r="L798" s="96" t="s">
        <v>211</v>
      </c>
      <c r="M798" s="96" t="s">
        <v>514</v>
      </c>
      <c r="N798" s="96" t="s">
        <v>213</v>
      </c>
    </row>
    <row r="799" spans="1:25" ht="12" customHeight="1" x14ac:dyDescent="0.15">
      <c r="B799" s="35"/>
      <c r="C799" s="36"/>
      <c r="D799" s="76"/>
      <c r="E799" s="37"/>
      <c r="F799" s="37"/>
      <c r="G799" s="37"/>
      <c r="H799" s="37"/>
      <c r="I799" s="66"/>
      <c r="J799" s="107">
        <f>E809</f>
        <v>1983</v>
      </c>
      <c r="K799" s="2">
        <f t="shared" ref="K799:N799" si="343">F809</f>
        <v>667</v>
      </c>
      <c r="L799" s="2">
        <f t="shared" si="343"/>
        <v>1316</v>
      </c>
      <c r="M799" s="2">
        <f t="shared" si="343"/>
        <v>1123</v>
      </c>
      <c r="N799" s="2">
        <f t="shared" si="343"/>
        <v>1051</v>
      </c>
    </row>
    <row r="800" spans="1:25" ht="15" customHeight="1" x14ac:dyDescent="0.15">
      <c r="B800" s="34" t="s">
        <v>344</v>
      </c>
      <c r="E800" s="18">
        <v>1105</v>
      </c>
      <c r="F800" s="18">
        <v>272</v>
      </c>
      <c r="G800" s="18">
        <v>833</v>
      </c>
      <c r="H800" s="18">
        <v>776</v>
      </c>
      <c r="I800" s="67">
        <v>724</v>
      </c>
      <c r="J800" s="109">
        <f>E800/J$799*100</f>
        <v>55.723651033787192</v>
      </c>
      <c r="K800" s="24">
        <f>F800/K$799*100</f>
        <v>40.779610194902546</v>
      </c>
      <c r="L800" s="4">
        <f t="shared" ref="L800:N808" si="344">G800/L$799*100</f>
        <v>63.297872340425535</v>
      </c>
      <c r="M800" s="4">
        <f t="shared" si="344"/>
        <v>69.100623330365096</v>
      </c>
      <c r="N800" s="4">
        <f t="shared" si="344"/>
        <v>68.886774500475738</v>
      </c>
      <c r="U800" s="187"/>
      <c r="V800" s="187"/>
      <c r="W800" s="187"/>
      <c r="X800" s="187"/>
      <c r="Y800" s="187"/>
    </row>
    <row r="801" spans="1:25" ht="15" customHeight="1" x14ac:dyDescent="0.15">
      <c r="B801" s="34" t="s">
        <v>345</v>
      </c>
      <c r="E801" s="18">
        <v>56</v>
      </c>
      <c r="F801" s="18">
        <v>48</v>
      </c>
      <c r="G801" s="18">
        <v>8</v>
      </c>
      <c r="H801" s="18">
        <v>2</v>
      </c>
      <c r="I801" s="67">
        <v>1</v>
      </c>
      <c r="J801" s="109">
        <f t="shared" ref="J801:J808" si="345">E801/J$799*100</f>
        <v>2.8240040342914776</v>
      </c>
      <c r="K801" s="24">
        <f t="shared" ref="K801:K808" si="346">F801/K$799*100</f>
        <v>7.1964017991004496</v>
      </c>
      <c r="L801" s="4">
        <f t="shared" si="344"/>
        <v>0.60790273556231</v>
      </c>
      <c r="M801" s="4">
        <f t="shared" si="344"/>
        <v>0.17809439002671415</v>
      </c>
      <c r="N801" s="4">
        <f t="shared" si="344"/>
        <v>9.5147478591817325E-2</v>
      </c>
      <c r="U801" s="187"/>
      <c r="V801" s="187"/>
      <c r="W801" s="187"/>
      <c r="X801" s="187"/>
      <c r="Y801" s="187"/>
    </row>
    <row r="802" spans="1:25" ht="15" customHeight="1" x14ac:dyDescent="0.15">
      <c r="B802" s="34" t="s">
        <v>346</v>
      </c>
      <c r="E802" s="18">
        <v>35</v>
      </c>
      <c r="F802" s="18">
        <v>30</v>
      </c>
      <c r="G802" s="18">
        <v>5</v>
      </c>
      <c r="H802" s="18">
        <v>0</v>
      </c>
      <c r="I802" s="67">
        <v>0</v>
      </c>
      <c r="J802" s="109">
        <f t="shared" si="345"/>
        <v>1.7650025214321734</v>
      </c>
      <c r="K802" s="24">
        <f t="shared" si="346"/>
        <v>4.497751124437781</v>
      </c>
      <c r="L802" s="4">
        <f t="shared" si="344"/>
        <v>0.37993920972644379</v>
      </c>
      <c r="M802" s="4">
        <f t="shared" si="344"/>
        <v>0</v>
      </c>
      <c r="N802" s="4">
        <f t="shared" si="344"/>
        <v>0</v>
      </c>
      <c r="U802" s="187"/>
      <c r="V802" s="187"/>
      <c r="W802" s="187"/>
      <c r="X802" s="187"/>
      <c r="Y802" s="187"/>
    </row>
    <row r="803" spans="1:25" ht="15" customHeight="1" x14ac:dyDescent="0.15">
      <c r="B803" s="34" t="s">
        <v>347</v>
      </c>
      <c r="E803" s="18">
        <v>37</v>
      </c>
      <c r="F803" s="18">
        <v>31</v>
      </c>
      <c r="G803" s="18">
        <v>6</v>
      </c>
      <c r="H803" s="18">
        <v>2</v>
      </c>
      <c r="I803" s="67">
        <v>0</v>
      </c>
      <c r="J803" s="109">
        <f t="shared" si="345"/>
        <v>1.8658598083711546</v>
      </c>
      <c r="K803" s="24">
        <f t="shared" si="346"/>
        <v>4.6476761619190405</v>
      </c>
      <c r="L803" s="4">
        <f t="shared" si="344"/>
        <v>0.45592705167173248</v>
      </c>
      <c r="M803" s="4">
        <f t="shared" si="344"/>
        <v>0.17809439002671415</v>
      </c>
      <c r="N803" s="4">
        <f t="shared" si="344"/>
        <v>0</v>
      </c>
      <c r="U803" s="187"/>
      <c r="V803" s="187"/>
      <c r="W803" s="187"/>
      <c r="X803" s="187"/>
      <c r="Y803" s="187"/>
    </row>
    <row r="804" spans="1:25" ht="15" customHeight="1" x14ac:dyDescent="0.15">
      <c r="B804" s="34" t="s">
        <v>348</v>
      </c>
      <c r="E804" s="18">
        <v>68</v>
      </c>
      <c r="F804" s="18">
        <v>56</v>
      </c>
      <c r="G804" s="18">
        <v>12</v>
      </c>
      <c r="H804" s="18">
        <v>1</v>
      </c>
      <c r="I804" s="67">
        <v>1</v>
      </c>
      <c r="J804" s="109">
        <f t="shared" si="345"/>
        <v>3.4291477559253658</v>
      </c>
      <c r="K804" s="24">
        <f t="shared" si="346"/>
        <v>8.3958020989505258</v>
      </c>
      <c r="L804" s="4">
        <f t="shared" si="344"/>
        <v>0.91185410334346495</v>
      </c>
      <c r="M804" s="4">
        <f t="shared" si="344"/>
        <v>8.9047195013357075E-2</v>
      </c>
      <c r="N804" s="4">
        <f t="shared" si="344"/>
        <v>9.5147478591817325E-2</v>
      </c>
      <c r="U804" s="187"/>
      <c r="V804" s="187"/>
      <c r="W804" s="187"/>
      <c r="X804" s="187"/>
      <c r="Y804" s="187"/>
    </row>
    <row r="805" spans="1:25" ht="15" customHeight="1" x14ac:dyDescent="0.15">
      <c r="B805" s="34" t="s">
        <v>349</v>
      </c>
      <c r="E805" s="18">
        <v>34</v>
      </c>
      <c r="F805" s="18">
        <v>25</v>
      </c>
      <c r="G805" s="18">
        <v>9</v>
      </c>
      <c r="H805" s="18">
        <v>3</v>
      </c>
      <c r="I805" s="67">
        <v>2</v>
      </c>
      <c r="J805" s="109">
        <f t="shared" si="345"/>
        <v>1.7145738779626829</v>
      </c>
      <c r="K805" s="24">
        <f t="shared" si="346"/>
        <v>3.7481259370314843</v>
      </c>
      <c r="L805" s="4">
        <f t="shared" si="344"/>
        <v>0.68389057750759874</v>
      </c>
      <c r="M805" s="4">
        <f t="shared" si="344"/>
        <v>0.26714158504007124</v>
      </c>
      <c r="N805" s="4">
        <f t="shared" si="344"/>
        <v>0.19029495718363465</v>
      </c>
      <c r="U805" s="187"/>
      <c r="V805" s="187"/>
      <c r="W805" s="187"/>
      <c r="X805" s="187"/>
      <c r="Y805" s="187"/>
    </row>
    <row r="806" spans="1:25" ht="15" customHeight="1" x14ac:dyDescent="0.15">
      <c r="B806" s="34" t="s">
        <v>350</v>
      </c>
      <c r="E806" s="18">
        <v>24</v>
      </c>
      <c r="F806" s="18">
        <v>19</v>
      </c>
      <c r="G806" s="18">
        <v>5</v>
      </c>
      <c r="H806" s="18">
        <v>1</v>
      </c>
      <c r="I806" s="67">
        <v>0</v>
      </c>
      <c r="J806" s="109">
        <f t="shared" si="345"/>
        <v>1.2102874432677762</v>
      </c>
      <c r="K806" s="24">
        <f t="shared" si="346"/>
        <v>2.8485757121439281</v>
      </c>
      <c r="L806" s="4">
        <f t="shared" si="344"/>
        <v>0.37993920972644379</v>
      </c>
      <c r="M806" s="4">
        <f t="shared" si="344"/>
        <v>8.9047195013357075E-2</v>
      </c>
      <c r="N806" s="4">
        <f t="shared" si="344"/>
        <v>0</v>
      </c>
      <c r="U806" s="187"/>
      <c r="V806" s="187"/>
      <c r="W806" s="187"/>
      <c r="X806" s="187"/>
      <c r="Y806" s="187"/>
    </row>
    <row r="807" spans="1:25" ht="15" customHeight="1" x14ac:dyDescent="0.15">
      <c r="B807" s="34" t="s">
        <v>351</v>
      </c>
      <c r="E807" s="18">
        <v>31</v>
      </c>
      <c r="F807" s="18">
        <v>27</v>
      </c>
      <c r="G807" s="18">
        <v>4</v>
      </c>
      <c r="H807" s="18">
        <v>2</v>
      </c>
      <c r="I807" s="67">
        <v>1</v>
      </c>
      <c r="J807" s="109">
        <f t="shared" si="345"/>
        <v>1.5632879475542107</v>
      </c>
      <c r="K807" s="24">
        <f t="shared" si="346"/>
        <v>4.0479760119940025</v>
      </c>
      <c r="L807" s="4">
        <f t="shared" si="344"/>
        <v>0.303951367781155</v>
      </c>
      <c r="M807" s="4">
        <f t="shared" si="344"/>
        <v>0.17809439002671415</v>
      </c>
      <c r="N807" s="4">
        <f t="shared" si="344"/>
        <v>9.5147478591817325E-2</v>
      </c>
      <c r="U807" s="187"/>
      <c r="V807" s="187"/>
      <c r="W807" s="187"/>
      <c r="X807" s="187"/>
      <c r="Y807" s="187"/>
    </row>
    <row r="808" spans="1:25" ht="15" customHeight="1" x14ac:dyDescent="0.15">
      <c r="B808" s="34" t="s">
        <v>158</v>
      </c>
      <c r="C808" s="36"/>
      <c r="D808" s="36"/>
      <c r="E808" s="19">
        <v>593</v>
      </c>
      <c r="F808" s="19">
        <v>159</v>
      </c>
      <c r="G808" s="19">
        <v>434</v>
      </c>
      <c r="H808" s="19">
        <v>336</v>
      </c>
      <c r="I808" s="72">
        <v>322</v>
      </c>
      <c r="J808" s="113">
        <f t="shared" si="345"/>
        <v>29.904185577407965</v>
      </c>
      <c r="K808" s="26">
        <f t="shared" si="346"/>
        <v>23.838080959520237</v>
      </c>
      <c r="L808" s="5">
        <f t="shared" si="344"/>
        <v>32.978723404255319</v>
      </c>
      <c r="M808" s="5">
        <f t="shared" si="344"/>
        <v>29.919857524487981</v>
      </c>
      <c r="N808" s="5">
        <f t="shared" si="344"/>
        <v>30.637488106565176</v>
      </c>
      <c r="U808" s="187"/>
      <c r="V808" s="187"/>
      <c r="W808" s="187"/>
      <c r="X808" s="187"/>
      <c r="Y808" s="187"/>
    </row>
    <row r="809" spans="1:25" ht="15" customHeight="1" x14ac:dyDescent="0.15">
      <c r="B809" s="38" t="s">
        <v>1</v>
      </c>
      <c r="C809" s="28"/>
      <c r="D809" s="29"/>
      <c r="E809" s="39">
        <f t="shared" ref="E809:N809" si="347">SUM(E800:E808)</f>
        <v>1983</v>
      </c>
      <c r="F809" s="39">
        <f t="shared" si="347"/>
        <v>667</v>
      </c>
      <c r="G809" s="39">
        <f t="shared" si="347"/>
        <v>1316</v>
      </c>
      <c r="H809" s="39">
        <f t="shared" si="347"/>
        <v>1123</v>
      </c>
      <c r="I809" s="68">
        <f t="shared" si="347"/>
        <v>1051</v>
      </c>
      <c r="J809" s="110">
        <f t="shared" si="347"/>
        <v>100</v>
      </c>
      <c r="K809" s="25">
        <f t="shared" si="347"/>
        <v>100.00000000000001</v>
      </c>
      <c r="L809" s="6">
        <f t="shared" si="347"/>
        <v>100</v>
      </c>
      <c r="M809" s="6">
        <f t="shared" si="347"/>
        <v>99.999999999999986</v>
      </c>
      <c r="N809" s="6">
        <f t="shared" si="347"/>
        <v>99.999999999999986</v>
      </c>
    </row>
    <row r="810" spans="1:25" ht="15" customHeight="1" x14ac:dyDescent="0.15">
      <c r="B810" s="38" t="s">
        <v>286</v>
      </c>
      <c r="C810" s="28"/>
      <c r="D810" s="29"/>
      <c r="E810" s="47">
        <v>35072.210574485754</v>
      </c>
      <c r="F810" s="47">
        <v>81383.622013808257</v>
      </c>
      <c r="G810" s="47">
        <v>8398.5178180505736</v>
      </c>
      <c r="H810" s="47">
        <v>2657.7297755188479</v>
      </c>
      <c r="I810" s="47">
        <v>1465.2034750800185</v>
      </c>
      <c r="U810" s="187"/>
      <c r="V810" s="187"/>
      <c r="W810" s="187"/>
      <c r="X810" s="187"/>
      <c r="Y810" s="187"/>
    </row>
    <row r="811" spans="1:25" ht="15" customHeight="1" x14ac:dyDescent="0.15">
      <c r="B811" s="38" t="s">
        <v>382</v>
      </c>
      <c r="C811" s="28"/>
      <c r="D811" s="29"/>
      <c r="E811" s="47">
        <v>16723.787638052134</v>
      </c>
      <c r="F811" s="47">
        <v>52502.540630448842</v>
      </c>
      <c r="G811" s="47">
        <v>661.78790423122916</v>
      </c>
      <c r="H811" s="47">
        <v>0</v>
      </c>
      <c r="I811" s="47">
        <v>0</v>
      </c>
      <c r="U811" s="187"/>
      <c r="V811" s="187"/>
      <c r="W811" s="187"/>
      <c r="X811" s="187"/>
      <c r="Y811" s="187"/>
    </row>
    <row r="812" spans="1:25" ht="15" customHeight="1" x14ac:dyDescent="0.15">
      <c r="B812" s="38" t="s">
        <v>287</v>
      </c>
      <c r="C812" s="28"/>
      <c r="D812" s="29"/>
      <c r="E812" s="188">
        <v>4828000</v>
      </c>
      <c r="F812" s="188">
        <v>4828000</v>
      </c>
      <c r="G812" s="188">
        <v>440476.19047619047</v>
      </c>
      <c r="H812" s="188">
        <v>415000</v>
      </c>
      <c r="I812" s="188">
        <v>415000</v>
      </c>
      <c r="U812" s="187"/>
      <c r="V812" s="187"/>
      <c r="W812" s="187"/>
      <c r="X812" s="187"/>
      <c r="Y812" s="187"/>
    </row>
    <row r="813" spans="1:25" ht="15" customHeight="1" x14ac:dyDescent="0.15">
      <c r="B813" s="38" t="s">
        <v>288</v>
      </c>
      <c r="C813" s="28"/>
      <c r="D813" s="29"/>
      <c r="E813" s="47">
        <v>2777.7777777777778</v>
      </c>
      <c r="F813" s="47">
        <v>2809.5238095238096</v>
      </c>
      <c r="G813" s="47">
        <v>2777.7777777777778</v>
      </c>
      <c r="H813" s="47">
        <v>8333.3333333333339</v>
      </c>
      <c r="I813" s="47">
        <v>8333.3333333333339</v>
      </c>
      <c r="U813" s="187"/>
      <c r="V813" s="187"/>
      <c r="W813" s="187"/>
      <c r="X813" s="187"/>
      <c r="Y813" s="187"/>
    </row>
    <row r="814" spans="1:25" ht="12" customHeight="1" x14ac:dyDescent="0.15">
      <c r="B814" s="69" t="s">
        <v>86</v>
      </c>
      <c r="C814" s="45"/>
      <c r="D814" s="45"/>
      <c r="E814" s="91"/>
      <c r="F814" s="91"/>
      <c r="G814" s="91"/>
      <c r="H814" s="92"/>
      <c r="I814" s="91"/>
      <c r="J814" s="91"/>
      <c r="K814" s="46"/>
      <c r="M814" s="91"/>
    </row>
    <row r="815" spans="1:25" ht="15" customHeight="1" x14ac:dyDescent="0.15">
      <c r="B815" s="62"/>
      <c r="C815" s="45"/>
      <c r="D815" s="45"/>
      <c r="E815" s="91"/>
      <c r="F815" s="91"/>
      <c r="G815" s="91"/>
      <c r="H815" s="92"/>
      <c r="I815" s="91"/>
      <c r="J815" s="91"/>
      <c r="K815" s="46"/>
      <c r="M815" s="91"/>
    </row>
    <row r="816" spans="1:25" ht="13.65" customHeight="1" x14ac:dyDescent="0.15">
      <c r="A816" s="73" t="s">
        <v>405</v>
      </c>
      <c r="B816" s="22"/>
      <c r="H816" s="1"/>
      <c r="I816" s="7"/>
      <c r="J816" s="7"/>
      <c r="M816" s="7"/>
    </row>
    <row r="817" spans="1:25" ht="15" customHeight="1" x14ac:dyDescent="0.15">
      <c r="A817" s="1" t="s">
        <v>406</v>
      </c>
      <c r="B817" s="22"/>
      <c r="H817" s="1"/>
      <c r="I817" s="7"/>
      <c r="J817" s="7"/>
      <c r="M817" s="7"/>
    </row>
    <row r="818" spans="1:25" ht="13.65" customHeight="1" x14ac:dyDescent="0.15">
      <c r="B818" s="64"/>
      <c r="C818" s="33"/>
      <c r="D818" s="33"/>
      <c r="E818" s="79"/>
      <c r="F818" s="86"/>
      <c r="G818" s="83" t="s">
        <v>214</v>
      </c>
      <c r="H818" s="86"/>
      <c r="I818" s="86"/>
      <c r="J818" s="106"/>
      <c r="K818" s="86"/>
      <c r="L818" s="83" t="s">
        <v>215</v>
      </c>
      <c r="M818" s="86"/>
      <c r="N818" s="84"/>
    </row>
    <row r="819" spans="1:25" ht="22.65" customHeight="1" x14ac:dyDescent="0.15">
      <c r="B819" s="34"/>
      <c r="D819" s="75"/>
      <c r="E819" s="96" t="s">
        <v>512</v>
      </c>
      <c r="F819" s="96" t="s">
        <v>210</v>
      </c>
      <c r="G819" s="96" t="s">
        <v>211</v>
      </c>
      <c r="H819" s="96" t="s">
        <v>514</v>
      </c>
      <c r="I819" s="102" t="s">
        <v>213</v>
      </c>
      <c r="J819" s="105" t="s">
        <v>512</v>
      </c>
      <c r="K819" s="96" t="s">
        <v>210</v>
      </c>
      <c r="L819" s="96" t="s">
        <v>211</v>
      </c>
      <c r="M819" s="96" t="s">
        <v>514</v>
      </c>
      <c r="N819" s="96" t="s">
        <v>213</v>
      </c>
    </row>
    <row r="820" spans="1:25" ht="12" customHeight="1" x14ac:dyDescent="0.15">
      <c r="B820" s="35"/>
      <c r="C820" s="36"/>
      <c r="D820" s="76"/>
      <c r="E820" s="37"/>
      <c r="F820" s="37"/>
      <c r="G820" s="37"/>
      <c r="H820" s="37"/>
      <c r="I820" s="66"/>
      <c r="J820" s="107">
        <f>E$13-E$782</f>
        <v>926</v>
      </c>
      <c r="K820" s="2">
        <f>F$13-F$782</f>
        <v>424</v>
      </c>
      <c r="L820" s="2">
        <f>G$13-G$782</f>
        <v>502</v>
      </c>
      <c r="M820" s="2">
        <f>H$13-H$782</f>
        <v>356</v>
      </c>
      <c r="N820" s="2">
        <f>I$13-I$782</f>
        <v>334</v>
      </c>
    </row>
    <row r="821" spans="1:25" ht="15" customHeight="1" x14ac:dyDescent="0.15">
      <c r="B821" s="34" t="s">
        <v>87</v>
      </c>
      <c r="E821" s="18">
        <v>65</v>
      </c>
      <c r="F821" s="18">
        <v>48</v>
      </c>
      <c r="G821" s="18">
        <v>17</v>
      </c>
      <c r="H821" s="18">
        <v>8</v>
      </c>
      <c r="I821" s="67">
        <v>5</v>
      </c>
      <c r="J821" s="109">
        <f>E821/J$820*100</f>
        <v>7.0194384449244058</v>
      </c>
      <c r="K821" s="24">
        <f>F821/K$820*100</f>
        <v>11.320754716981133</v>
      </c>
      <c r="L821" s="4">
        <f t="shared" ref="L821:L827" si="348">G821/L$820*100</f>
        <v>3.3864541832669319</v>
      </c>
      <c r="M821" s="4">
        <f t="shared" ref="M821:M827" si="349">H821/M$820*100</f>
        <v>2.2471910112359552</v>
      </c>
      <c r="N821" s="4">
        <f t="shared" ref="N821:N827" si="350">I821/N$820*100</f>
        <v>1.4970059880239521</v>
      </c>
      <c r="U821" s="187"/>
      <c r="V821" s="187"/>
      <c r="W821" s="187"/>
      <c r="X821" s="187"/>
      <c r="Y821" s="187"/>
    </row>
    <row r="822" spans="1:25" ht="15" customHeight="1" x14ac:dyDescent="0.15">
      <c r="B822" s="34" t="s">
        <v>88</v>
      </c>
      <c r="E822" s="18">
        <v>45</v>
      </c>
      <c r="F822" s="18">
        <v>34</v>
      </c>
      <c r="G822" s="18">
        <v>11</v>
      </c>
      <c r="H822" s="18">
        <v>0</v>
      </c>
      <c r="I822" s="67">
        <v>0</v>
      </c>
      <c r="J822" s="109">
        <f t="shared" ref="J822:J827" si="351">E822/J$820*100</f>
        <v>4.8596112311015123</v>
      </c>
      <c r="K822" s="24">
        <f t="shared" ref="K822:K827" si="352">F822/K$820*100</f>
        <v>8.0188679245283012</v>
      </c>
      <c r="L822" s="4">
        <f t="shared" si="348"/>
        <v>2.1912350597609564</v>
      </c>
      <c r="M822" s="4">
        <f t="shared" si="349"/>
        <v>0</v>
      </c>
      <c r="N822" s="4">
        <f t="shared" si="350"/>
        <v>0</v>
      </c>
      <c r="U822" s="187"/>
      <c r="V822" s="187"/>
      <c r="W822" s="187"/>
      <c r="X822" s="187"/>
      <c r="Y822" s="187"/>
    </row>
    <row r="823" spans="1:25" ht="15" customHeight="1" x14ac:dyDescent="0.15">
      <c r="B823" s="34" t="s">
        <v>89</v>
      </c>
      <c r="E823" s="18">
        <v>75</v>
      </c>
      <c r="F823" s="18">
        <v>66</v>
      </c>
      <c r="G823" s="18">
        <v>9</v>
      </c>
      <c r="H823" s="18">
        <v>8</v>
      </c>
      <c r="I823" s="67">
        <v>5</v>
      </c>
      <c r="J823" s="109">
        <f t="shared" si="351"/>
        <v>8.0993520518358544</v>
      </c>
      <c r="K823" s="24">
        <f t="shared" si="352"/>
        <v>15.566037735849056</v>
      </c>
      <c r="L823" s="4">
        <f t="shared" si="348"/>
        <v>1.7928286852589643</v>
      </c>
      <c r="M823" s="4">
        <f t="shared" si="349"/>
        <v>2.2471910112359552</v>
      </c>
      <c r="N823" s="4">
        <f t="shared" si="350"/>
        <v>1.4970059880239521</v>
      </c>
      <c r="U823" s="187"/>
      <c r="V823" s="187"/>
      <c r="W823" s="187"/>
      <c r="X823" s="187"/>
      <c r="Y823" s="187"/>
    </row>
    <row r="824" spans="1:25" ht="15" customHeight="1" x14ac:dyDescent="0.15">
      <c r="B824" s="34" t="s">
        <v>90</v>
      </c>
      <c r="E824" s="18">
        <v>155</v>
      </c>
      <c r="F824" s="18">
        <v>128</v>
      </c>
      <c r="G824" s="18">
        <v>27</v>
      </c>
      <c r="H824" s="18">
        <v>9</v>
      </c>
      <c r="I824" s="67">
        <v>6</v>
      </c>
      <c r="J824" s="109">
        <f t="shared" si="351"/>
        <v>16.738660907127432</v>
      </c>
      <c r="K824" s="24">
        <f t="shared" si="352"/>
        <v>30.188679245283019</v>
      </c>
      <c r="L824" s="4">
        <f t="shared" si="348"/>
        <v>5.3784860557768921</v>
      </c>
      <c r="M824" s="4">
        <f t="shared" si="349"/>
        <v>2.5280898876404492</v>
      </c>
      <c r="N824" s="4">
        <f t="shared" si="350"/>
        <v>1.7964071856287425</v>
      </c>
      <c r="U824" s="187"/>
      <c r="V824" s="187"/>
      <c r="W824" s="187"/>
      <c r="X824" s="187"/>
      <c r="Y824" s="187"/>
    </row>
    <row r="825" spans="1:25" ht="15" customHeight="1" x14ac:dyDescent="0.15">
      <c r="B825" s="34" t="s">
        <v>289</v>
      </c>
      <c r="E825" s="18">
        <v>5</v>
      </c>
      <c r="F825" s="18">
        <v>1</v>
      </c>
      <c r="G825" s="18">
        <v>4</v>
      </c>
      <c r="H825" s="18">
        <v>1</v>
      </c>
      <c r="I825" s="67">
        <v>1</v>
      </c>
      <c r="J825" s="109">
        <f t="shared" si="351"/>
        <v>0.5399568034557235</v>
      </c>
      <c r="K825" s="24">
        <f t="shared" si="352"/>
        <v>0.23584905660377359</v>
      </c>
      <c r="L825" s="4">
        <f t="shared" si="348"/>
        <v>0.79681274900398402</v>
      </c>
      <c r="M825" s="4">
        <f t="shared" si="349"/>
        <v>0.2808988764044944</v>
      </c>
      <c r="N825" s="4">
        <f t="shared" si="350"/>
        <v>0.29940119760479045</v>
      </c>
      <c r="U825" s="187"/>
      <c r="V825" s="187"/>
      <c r="W825" s="187"/>
      <c r="X825" s="187"/>
      <c r="Y825" s="187"/>
    </row>
    <row r="826" spans="1:25" ht="15" customHeight="1" x14ac:dyDescent="0.15">
      <c r="B826" s="34" t="s">
        <v>172</v>
      </c>
      <c r="E826" s="18">
        <v>4</v>
      </c>
      <c r="F826" s="18">
        <v>0</v>
      </c>
      <c r="G826" s="18">
        <v>4</v>
      </c>
      <c r="H826" s="18">
        <v>0</v>
      </c>
      <c r="I826" s="67">
        <v>0</v>
      </c>
      <c r="J826" s="109">
        <f t="shared" si="351"/>
        <v>0.43196544276457888</v>
      </c>
      <c r="K826" s="24">
        <f t="shared" si="352"/>
        <v>0</v>
      </c>
      <c r="L826" s="4">
        <f t="shared" si="348"/>
        <v>0.79681274900398402</v>
      </c>
      <c r="M826" s="4">
        <f t="shared" si="349"/>
        <v>0</v>
      </c>
      <c r="N826" s="4">
        <f t="shared" si="350"/>
        <v>0</v>
      </c>
      <c r="U826" s="187"/>
      <c r="V826" s="187"/>
      <c r="W826" s="187"/>
      <c r="X826" s="187"/>
      <c r="Y826" s="187"/>
    </row>
    <row r="827" spans="1:25" ht="15" customHeight="1" x14ac:dyDescent="0.15">
      <c r="B827" s="34" t="s">
        <v>158</v>
      </c>
      <c r="C827" s="36"/>
      <c r="D827" s="36"/>
      <c r="E827" s="19">
        <v>577</v>
      </c>
      <c r="F827" s="19">
        <v>147</v>
      </c>
      <c r="G827" s="19">
        <v>430</v>
      </c>
      <c r="H827" s="19">
        <v>330</v>
      </c>
      <c r="I827" s="72">
        <v>317</v>
      </c>
      <c r="J827" s="113">
        <f t="shared" si="351"/>
        <v>62.311015118790493</v>
      </c>
      <c r="K827" s="26">
        <f t="shared" si="352"/>
        <v>34.669811320754718</v>
      </c>
      <c r="L827" s="5">
        <f t="shared" si="348"/>
        <v>85.657370517928285</v>
      </c>
      <c r="M827" s="5">
        <f t="shared" si="349"/>
        <v>92.696629213483149</v>
      </c>
      <c r="N827" s="5">
        <f t="shared" si="350"/>
        <v>94.910179640718567</v>
      </c>
      <c r="U827" s="187"/>
      <c r="V827" s="187"/>
      <c r="W827" s="187"/>
      <c r="X827" s="187"/>
      <c r="Y827" s="187"/>
    </row>
    <row r="828" spans="1:25" ht="15" customHeight="1" x14ac:dyDescent="0.15">
      <c r="B828" s="38" t="s">
        <v>1</v>
      </c>
      <c r="C828" s="28"/>
      <c r="D828" s="29"/>
      <c r="E828" s="39">
        <f t="shared" ref="E828:N828" si="353">SUM(E821:E827)</f>
        <v>926</v>
      </c>
      <c r="F828" s="39">
        <f t="shared" si="353"/>
        <v>424</v>
      </c>
      <c r="G828" s="39">
        <f t="shared" si="353"/>
        <v>502</v>
      </c>
      <c r="H828" s="39">
        <f t="shared" si="353"/>
        <v>356</v>
      </c>
      <c r="I828" s="68">
        <f t="shared" si="353"/>
        <v>334</v>
      </c>
      <c r="J828" s="110">
        <f t="shared" si="353"/>
        <v>100</v>
      </c>
      <c r="K828" s="25">
        <f t="shared" si="353"/>
        <v>100</v>
      </c>
      <c r="L828" s="6">
        <f t="shared" si="353"/>
        <v>100</v>
      </c>
      <c r="M828" s="6">
        <f t="shared" si="353"/>
        <v>100</v>
      </c>
      <c r="N828" s="6">
        <f t="shared" si="353"/>
        <v>100</v>
      </c>
    </row>
    <row r="829" spans="1:25" ht="15" customHeight="1" x14ac:dyDescent="0.15">
      <c r="B829" s="38" t="s">
        <v>91</v>
      </c>
      <c r="C829" s="28"/>
      <c r="D829" s="29"/>
      <c r="E829" s="40">
        <v>22.916819484240687</v>
      </c>
      <c r="F829" s="40">
        <v>22.101335740072201</v>
      </c>
      <c r="G829" s="40">
        <v>26.054166666666667</v>
      </c>
      <c r="H829" s="40">
        <v>18.713461538461537</v>
      </c>
      <c r="I829" s="40">
        <v>19.797058823529408</v>
      </c>
      <c r="U829" s="187"/>
      <c r="V829" s="187"/>
      <c r="W829" s="187"/>
      <c r="X829" s="187"/>
      <c r="Y829" s="187"/>
    </row>
    <row r="830" spans="1:25" ht="15" customHeight="1" x14ac:dyDescent="0.15">
      <c r="B830" s="38" t="s">
        <v>383</v>
      </c>
      <c r="C830" s="28"/>
      <c r="D830" s="29"/>
      <c r="E830" s="40">
        <v>22.087142857142858</v>
      </c>
      <c r="F830" s="40">
        <v>22.375099601593625</v>
      </c>
      <c r="G830" s="40">
        <v>23.877272727272729</v>
      </c>
      <c r="H830" s="40">
        <v>18.189583333333331</v>
      </c>
      <c r="I830" s="40">
        <v>19.797058823529408</v>
      </c>
      <c r="U830" s="187"/>
      <c r="V830" s="187"/>
      <c r="W830" s="187"/>
      <c r="X830" s="187"/>
      <c r="Y830" s="187"/>
    </row>
    <row r="831" spans="1:25" ht="15" customHeight="1" x14ac:dyDescent="0.15">
      <c r="B831" s="62"/>
      <c r="C831" s="45"/>
      <c r="D831" s="45"/>
      <c r="E831" s="91"/>
      <c r="F831" s="91"/>
      <c r="G831" s="91"/>
      <c r="H831" s="92"/>
      <c r="I831" s="91"/>
      <c r="J831" s="91"/>
      <c r="K831" s="46"/>
      <c r="M831" s="91"/>
    </row>
    <row r="832" spans="1:25" ht="13.65" customHeight="1" x14ac:dyDescent="0.15">
      <c r="A832" s="73" t="s">
        <v>405</v>
      </c>
      <c r="B832" s="22"/>
      <c r="H832" s="1"/>
      <c r="I832" s="7"/>
      <c r="J832" s="7"/>
      <c r="M832" s="7"/>
    </row>
    <row r="833" spans="1:25" ht="15" customHeight="1" x14ac:dyDescent="0.15">
      <c r="A833" s="1" t="s">
        <v>407</v>
      </c>
      <c r="B833" s="22"/>
      <c r="H833" s="1"/>
      <c r="I833" s="7"/>
      <c r="J833" s="7"/>
      <c r="M833" s="7"/>
    </row>
    <row r="834" spans="1:25" ht="13.65" customHeight="1" x14ac:dyDescent="0.15">
      <c r="B834" s="64"/>
      <c r="C834" s="33"/>
      <c r="D834" s="33"/>
      <c r="E834" s="79"/>
      <c r="F834" s="86"/>
      <c r="G834" s="83" t="s">
        <v>214</v>
      </c>
      <c r="H834" s="86"/>
      <c r="I834" s="86"/>
      <c r="J834" s="106"/>
      <c r="K834" s="86"/>
      <c r="L834" s="83" t="s">
        <v>215</v>
      </c>
      <c r="M834" s="86"/>
      <c r="N834" s="84"/>
    </row>
    <row r="835" spans="1:25" ht="22.65" customHeight="1" x14ac:dyDescent="0.15">
      <c r="B835" s="34"/>
      <c r="D835" s="75"/>
      <c r="E835" s="96" t="s">
        <v>512</v>
      </c>
      <c r="F835" s="96" t="s">
        <v>210</v>
      </c>
      <c r="G835" s="96" t="s">
        <v>211</v>
      </c>
      <c r="H835" s="96" t="s">
        <v>514</v>
      </c>
      <c r="I835" s="102" t="s">
        <v>213</v>
      </c>
      <c r="J835" s="105" t="s">
        <v>512</v>
      </c>
      <c r="K835" s="96" t="s">
        <v>210</v>
      </c>
      <c r="L835" s="96" t="s">
        <v>211</v>
      </c>
      <c r="M835" s="96" t="s">
        <v>514</v>
      </c>
      <c r="N835" s="96" t="s">
        <v>213</v>
      </c>
    </row>
    <row r="836" spans="1:25" ht="12" customHeight="1" x14ac:dyDescent="0.15">
      <c r="B836" s="35"/>
      <c r="C836" s="36"/>
      <c r="D836" s="76"/>
      <c r="E836" s="37"/>
      <c r="F836" s="37"/>
      <c r="G836" s="37"/>
      <c r="H836" s="37"/>
      <c r="I836" s="66"/>
      <c r="J836" s="107">
        <f>E$13-E$782</f>
        <v>926</v>
      </c>
      <c r="K836" s="2">
        <f>F$13-F$782</f>
        <v>424</v>
      </c>
      <c r="L836" s="2">
        <f>G$13-G$782</f>
        <v>502</v>
      </c>
      <c r="M836" s="2">
        <f>H$13-H$782</f>
        <v>356</v>
      </c>
      <c r="N836" s="2">
        <f>I$13-I$782</f>
        <v>334</v>
      </c>
    </row>
    <row r="837" spans="1:25" ht="15" customHeight="1" x14ac:dyDescent="0.15">
      <c r="B837" s="34" t="s">
        <v>431</v>
      </c>
      <c r="E837" s="18">
        <v>23</v>
      </c>
      <c r="F837" s="18">
        <v>9</v>
      </c>
      <c r="G837" s="18">
        <v>14</v>
      </c>
      <c r="H837" s="18">
        <v>3</v>
      </c>
      <c r="I837" s="67">
        <v>2</v>
      </c>
      <c r="J837" s="109">
        <f>E837/J$820*100</f>
        <v>2.4838012958963285</v>
      </c>
      <c r="K837" s="24">
        <f>F837/K$820*100</f>
        <v>2.1226415094339623</v>
      </c>
      <c r="L837" s="4">
        <f t="shared" ref="L837:L844" si="354">G837/L$820*100</f>
        <v>2.788844621513944</v>
      </c>
      <c r="M837" s="4">
        <f t="shared" ref="M837:M844" si="355">H837/M$820*100</f>
        <v>0.84269662921348309</v>
      </c>
      <c r="N837" s="4">
        <f t="shared" ref="N837:N844" si="356">I837/N$820*100</f>
        <v>0.5988023952095809</v>
      </c>
      <c r="U837" s="187"/>
      <c r="V837" s="187"/>
      <c r="W837" s="187"/>
      <c r="X837" s="187"/>
      <c r="Y837" s="187"/>
    </row>
    <row r="838" spans="1:25" ht="15" customHeight="1" x14ac:dyDescent="0.15">
      <c r="B838" s="34" t="s">
        <v>432</v>
      </c>
      <c r="E838" s="18">
        <v>10</v>
      </c>
      <c r="F838" s="18">
        <v>7</v>
      </c>
      <c r="G838" s="18">
        <v>3</v>
      </c>
      <c r="H838" s="18">
        <v>1</v>
      </c>
      <c r="I838" s="67">
        <v>1</v>
      </c>
      <c r="J838" s="109">
        <f t="shared" ref="J838:J844" si="357">E838/J$820*100</f>
        <v>1.079913606911447</v>
      </c>
      <c r="K838" s="24">
        <f t="shared" ref="K838:K844" si="358">F838/K$820*100</f>
        <v>1.6509433962264151</v>
      </c>
      <c r="L838" s="4">
        <f t="shared" si="354"/>
        <v>0.59760956175298807</v>
      </c>
      <c r="M838" s="4">
        <f t="shared" si="355"/>
        <v>0.2808988764044944</v>
      </c>
      <c r="N838" s="4">
        <f t="shared" si="356"/>
        <v>0.29940119760479045</v>
      </c>
      <c r="U838" s="187"/>
      <c r="V838" s="187"/>
      <c r="W838" s="187"/>
      <c r="X838" s="187"/>
      <c r="Y838" s="187"/>
    </row>
    <row r="839" spans="1:25" ht="15" customHeight="1" x14ac:dyDescent="0.15">
      <c r="B839" s="34" t="s">
        <v>433</v>
      </c>
      <c r="E839" s="18">
        <v>20</v>
      </c>
      <c r="F839" s="18">
        <v>13</v>
      </c>
      <c r="G839" s="18">
        <v>7</v>
      </c>
      <c r="H839" s="18">
        <v>2</v>
      </c>
      <c r="I839" s="67">
        <v>2</v>
      </c>
      <c r="J839" s="109">
        <f t="shared" si="357"/>
        <v>2.159827213822894</v>
      </c>
      <c r="K839" s="24">
        <f t="shared" si="358"/>
        <v>3.0660377358490565</v>
      </c>
      <c r="L839" s="4">
        <f t="shared" si="354"/>
        <v>1.394422310756972</v>
      </c>
      <c r="M839" s="4">
        <f t="shared" si="355"/>
        <v>0.5617977528089888</v>
      </c>
      <c r="N839" s="4">
        <f t="shared" si="356"/>
        <v>0.5988023952095809</v>
      </c>
      <c r="U839" s="187"/>
      <c r="V839" s="187"/>
      <c r="W839" s="187"/>
      <c r="X839" s="187"/>
      <c r="Y839" s="187"/>
    </row>
    <row r="840" spans="1:25" ht="15" customHeight="1" x14ac:dyDescent="0.15">
      <c r="B840" s="34" t="s">
        <v>434</v>
      </c>
      <c r="E840" s="18">
        <v>237</v>
      </c>
      <c r="F840" s="18">
        <v>201</v>
      </c>
      <c r="G840" s="18">
        <v>36</v>
      </c>
      <c r="H840" s="18">
        <v>12</v>
      </c>
      <c r="I840" s="67">
        <v>5</v>
      </c>
      <c r="J840" s="109">
        <f t="shared" si="357"/>
        <v>25.593952483801296</v>
      </c>
      <c r="K840" s="24">
        <f t="shared" si="358"/>
        <v>47.405660377358487</v>
      </c>
      <c r="L840" s="4">
        <f t="shared" si="354"/>
        <v>7.1713147410358573</v>
      </c>
      <c r="M840" s="4">
        <f t="shared" si="355"/>
        <v>3.3707865168539324</v>
      </c>
      <c r="N840" s="4">
        <f t="shared" si="356"/>
        <v>1.4970059880239521</v>
      </c>
      <c r="U840" s="187"/>
      <c r="V840" s="187"/>
      <c r="W840" s="187"/>
      <c r="X840" s="187"/>
      <c r="Y840" s="187"/>
    </row>
    <row r="841" spans="1:25" ht="15" customHeight="1" x14ac:dyDescent="0.15">
      <c r="B841" s="34" t="s">
        <v>435</v>
      </c>
      <c r="E841" s="18">
        <v>27</v>
      </c>
      <c r="F841" s="18">
        <v>25</v>
      </c>
      <c r="G841" s="18">
        <v>2</v>
      </c>
      <c r="H841" s="18">
        <v>1</v>
      </c>
      <c r="I841" s="67">
        <v>1</v>
      </c>
      <c r="J841" s="109">
        <f t="shared" si="357"/>
        <v>2.9157667386609072</v>
      </c>
      <c r="K841" s="24">
        <f t="shared" si="358"/>
        <v>5.8962264150943398</v>
      </c>
      <c r="L841" s="4">
        <f t="shared" si="354"/>
        <v>0.39840637450199201</v>
      </c>
      <c r="M841" s="4">
        <f t="shared" si="355"/>
        <v>0.2808988764044944</v>
      </c>
      <c r="N841" s="4">
        <f t="shared" si="356"/>
        <v>0.29940119760479045</v>
      </c>
      <c r="U841" s="187"/>
      <c r="V841" s="187"/>
      <c r="W841" s="187"/>
      <c r="X841" s="187"/>
      <c r="Y841" s="187"/>
    </row>
    <row r="842" spans="1:25" ht="15" customHeight="1" x14ac:dyDescent="0.15">
      <c r="B842" s="34" t="s">
        <v>436</v>
      </c>
      <c r="E842" s="18">
        <v>22</v>
      </c>
      <c r="F842" s="18">
        <v>14</v>
      </c>
      <c r="G842" s="18">
        <v>8</v>
      </c>
      <c r="H842" s="18">
        <v>1</v>
      </c>
      <c r="I842" s="67">
        <v>1</v>
      </c>
      <c r="J842" s="109">
        <f t="shared" si="357"/>
        <v>2.3758099352051838</v>
      </c>
      <c r="K842" s="24">
        <f t="shared" si="358"/>
        <v>3.3018867924528301</v>
      </c>
      <c r="L842" s="4">
        <f t="shared" si="354"/>
        <v>1.593625498007968</v>
      </c>
      <c r="M842" s="4">
        <f t="shared" si="355"/>
        <v>0.2808988764044944</v>
      </c>
      <c r="N842" s="4">
        <f t="shared" si="356"/>
        <v>0.29940119760479045</v>
      </c>
      <c r="U842" s="187"/>
      <c r="V842" s="187"/>
      <c r="W842" s="187"/>
      <c r="X842" s="187"/>
      <c r="Y842" s="187"/>
    </row>
    <row r="843" spans="1:25" ht="15" customHeight="1" x14ac:dyDescent="0.15">
      <c r="B843" s="34" t="s">
        <v>437</v>
      </c>
      <c r="E843" s="18">
        <v>24</v>
      </c>
      <c r="F843" s="18">
        <v>18</v>
      </c>
      <c r="G843" s="18">
        <v>6</v>
      </c>
      <c r="H843" s="18">
        <v>2</v>
      </c>
      <c r="I843" s="67">
        <v>2</v>
      </c>
      <c r="J843" s="109">
        <f t="shared" si="357"/>
        <v>2.5917926565874732</v>
      </c>
      <c r="K843" s="24">
        <f t="shared" si="358"/>
        <v>4.2452830188679247</v>
      </c>
      <c r="L843" s="4">
        <f t="shared" si="354"/>
        <v>1.1952191235059761</v>
      </c>
      <c r="M843" s="4">
        <f t="shared" si="355"/>
        <v>0.5617977528089888</v>
      </c>
      <c r="N843" s="4">
        <f t="shared" si="356"/>
        <v>0.5988023952095809</v>
      </c>
      <c r="U843" s="187"/>
      <c r="V843" s="187"/>
      <c r="W843" s="187"/>
      <c r="X843" s="187"/>
      <c r="Y843" s="187"/>
    </row>
    <row r="844" spans="1:25" ht="15" customHeight="1" x14ac:dyDescent="0.15">
      <c r="B844" s="34" t="s">
        <v>158</v>
      </c>
      <c r="C844" s="36"/>
      <c r="D844" s="36"/>
      <c r="E844" s="19">
        <v>563</v>
      </c>
      <c r="F844" s="19">
        <v>137</v>
      </c>
      <c r="G844" s="19">
        <v>426</v>
      </c>
      <c r="H844" s="19">
        <v>334</v>
      </c>
      <c r="I844" s="72">
        <v>320</v>
      </c>
      <c r="J844" s="113">
        <f t="shared" si="357"/>
        <v>60.799136069114468</v>
      </c>
      <c r="K844" s="26">
        <f t="shared" si="358"/>
        <v>32.311320754716981</v>
      </c>
      <c r="L844" s="5">
        <f t="shared" si="354"/>
        <v>84.860557768924309</v>
      </c>
      <c r="M844" s="5">
        <f t="shared" si="355"/>
        <v>93.82022471910112</v>
      </c>
      <c r="N844" s="5">
        <f t="shared" si="356"/>
        <v>95.808383233532936</v>
      </c>
      <c r="U844" s="187"/>
      <c r="V844" s="187"/>
      <c r="W844" s="187"/>
      <c r="X844" s="187"/>
      <c r="Y844" s="187"/>
    </row>
    <row r="845" spans="1:25" ht="15" customHeight="1" x14ac:dyDescent="0.15">
      <c r="B845" s="38" t="s">
        <v>1</v>
      </c>
      <c r="C845" s="28"/>
      <c r="D845" s="29"/>
      <c r="E845" s="39">
        <f t="shared" ref="E845:N845" si="359">SUM(E837:E844)</f>
        <v>926</v>
      </c>
      <c r="F845" s="39">
        <f t="shared" si="359"/>
        <v>424</v>
      </c>
      <c r="G845" s="39">
        <f t="shared" si="359"/>
        <v>502</v>
      </c>
      <c r="H845" s="39">
        <f t="shared" si="359"/>
        <v>356</v>
      </c>
      <c r="I845" s="68">
        <f t="shared" si="359"/>
        <v>334</v>
      </c>
      <c r="J845" s="110">
        <f t="shared" si="359"/>
        <v>100</v>
      </c>
      <c r="K845" s="25">
        <f t="shared" si="359"/>
        <v>100</v>
      </c>
      <c r="L845" s="6">
        <f t="shared" si="359"/>
        <v>100</v>
      </c>
      <c r="M845" s="6">
        <f t="shared" si="359"/>
        <v>100</v>
      </c>
      <c r="N845" s="6">
        <f t="shared" si="359"/>
        <v>100</v>
      </c>
    </row>
    <row r="846" spans="1:25" ht="15" customHeight="1" x14ac:dyDescent="0.15">
      <c r="B846" s="38" t="s">
        <v>438</v>
      </c>
      <c r="C846" s="28"/>
      <c r="D846" s="29"/>
      <c r="E846" s="40">
        <v>63.093663911845731</v>
      </c>
      <c r="F846" s="40">
        <v>64.839721254355396</v>
      </c>
      <c r="G846" s="40">
        <v>56.5</v>
      </c>
      <c r="H846" s="40">
        <v>59.136363636363633</v>
      </c>
      <c r="I846" s="40">
        <v>62.857142857142854</v>
      </c>
      <c r="U846" s="187"/>
      <c r="V846" s="187"/>
      <c r="W846" s="187"/>
      <c r="X846" s="187"/>
      <c r="Y846" s="187"/>
    </row>
    <row r="847" spans="1:25" ht="15" customHeight="1" x14ac:dyDescent="0.15">
      <c r="B847" s="38" t="s">
        <v>439</v>
      </c>
      <c r="C847" s="28"/>
      <c r="D847" s="29"/>
      <c r="E847" s="40">
        <v>61.363914373088683</v>
      </c>
      <c r="F847" s="40">
        <v>63.02316602316602</v>
      </c>
      <c r="G847" s="40">
        <v>54.114285714285714</v>
      </c>
      <c r="H847" s="40">
        <v>56</v>
      </c>
      <c r="I847" s="40">
        <v>62.857142857142854</v>
      </c>
      <c r="U847" s="187"/>
      <c r="V847" s="187"/>
      <c r="W847" s="187"/>
      <c r="X847" s="187"/>
      <c r="Y847" s="187"/>
    </row>
    <row r="848" spans="1:25" ht="15" customHeight="1" x14ac:dyDescent="0.15">
      <c r="B848" s="62"/>
      <c r="C848" s="45"/>
      <c r="D848" s="45"/>
      <c r="E848" s="91"/>
      <c r="F848" s="91"/>
      <c r="G848" s="91"/>
      <c r="H848" s="92"/>
      <c r="I848" s="91"/>
      <c r="J848" s="91"/>
      <c r="K848" s="46"/>
      <c r="M848" s="91"/>
    </row>
  </sheetData>
  <phoneticPr fontId="1"/>
  <pageMargins left="0.27559055118110237" right="0.27559055118110237" top="0.47244094488188981" bottom="0.31496062992125984" header="0.23622047244094491" footer="0.27559055118110237"/>
  <pageSetup paperSize="9" scale="68" orientation="portrait" r:id="rId1"/>
  <headerFooter alignWithMargins="0">
    <oddHeader>&amp;C【2020年度　厚生労働省　老人保健事業推進費等補助金事業】
高齢者向け住まいに関するアンケート調査&amp;R&amp;A</oddHeader>
    <oddFooter>&amp;R&amp;P/&amp;N</oddFooter>
  </headerFooter>
  <rowBreaks count="13" manualBreakCount="13">
    <brk id="38" max="14" man="1"/>
    <brk id="108" max="14" man="1"/>
    <brk id="160" max="14" man="1"/>
    <brk id="238" max="14" man="1"/>
    <brk id="302" max="14" man="1"/>
    <brk id="382" max="14" man="1"/>
    <brk id="436" max="14" man="1"/>
    <brk id="488" max="14" man="1"/>
    <brk id="528" max="14" man="1"/>
    <brk id="597" max="14" man="1"/>
    <brk id="674" max="14" man="1"/>
    <brk id="756" max="16383" man="1"/>
    <brk id="831"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732"/>
  <sheetViews>
    <sheetView showGridLines="0" view="pageBreakPreview" topLeftCell="A514" zoomScaleNormal="100" zoomScaleSheetLayoutView="100" workbookViewId="0"/>
  </sheetViews>
  <sheetFormatPr defaultColWidth="9.109375" defaultRowHeight="15" customHeight="1" x14ac:dyDescent="0.15"/>
  <cols>
    <col min="1" max="1" width="0.88671875" style="1" customWidth="1"/>
    <col min="2" max="2" width="6.5546875" style="1" customWidth="1"/>
    <col min="3" max="5" width="8.44140625" style="7" customWidth="1"/>
    <col min="6" max="7" width="8.5546875" style="7" customWidth="1"/>
    <col min="8" max="19" width="8.5546875" style="1" customWidth="1"/>
    <col min="20" max="23" width="9.44140625" style="1" customWidth="1"/>
    <col min="24" max="24" width="5.5546875" style="1" customWidth="1"/>
    <col min="25" max="16384" width="9.109375" style="1"/>
  </cols>
  <sheetData>
    <row r="1" spans="1:18" ht="15" customHeight="1" x14ac:dyDescent="0.15">
      <c r="A1" s="56" t="s">
        <v>590</v>
      </c>
    </row>
    <row r="2" spans="1:18" ht="15" customHeight="1" x14ac:dyDescent="0.15">
      <c r="A2" s="1" t="s">
        <v>591</v>
      </c>
      <c r="B2" s="22"/>
      <c r="H2" s="7"/>
      <c r="I2" s="7"/>
      <c r="L2" s="7"/>
    </row>
    <row r="3" spans="1:18" ht="13.65" customHeight="1" x14ac:dyDescent="0.15">
      <c r="B3" s="64"/>
      <c r="C3" s="33"/>
      <c r="D3" s="33"/>
      <c r="E3" s="33"/>
      <c r="F3" s="79"/>
      <c r="G3" s="86"/>
      <c r="H3" s="83" t="s">
        <v>2</v>
      </c>
      <c r="I3" s="86"/>
      <c r="J3" s="86"/>
      <c r="K3" s="106"/>
      <c r="L3" s="86"/>
      <c r="M3" s="83" t="s">
        <v>3</v>
      </c>
      <c r="N3" s="86"/>
      <c r="O3" s="84"/>
    </row>
    <row r="4" spans="1:18" ht="22.65" customHeight="1" x14ac:dyDescent="0.15">
      <c r="B4" s="34"/>
      <c r="C4" s="233"/>
      <c r="E4" s="75"/>
      <c r="F4" s="96" t="s">
        <v>512</v>
      </c>
      <c r="G4" s="96" t="s">
        <v>210</v>
      </c>
      <c r="H4" s="96" t="s">
        <v>211</v>
      </c>
      <c r="I4" s="96" t="s">
        <v>514</v>
      </c>
      <c r="J4" s="102" t="s">
        <v>213</v>
      </c>
      <c r="K4" s="105" t="s">
        <v>512</v>
      </c>
      <c r="L4" s="96" t="s">
        <v>210</v>
      </c>
      <c r="M4" s="96" t="s">
        <v>211</v>
      </c>
      <c r="N4" s="96" t="s">
        <v>514</v>
      </c>
      <c r="O4" s="96" t="s">
        <v>213</v>
      </c>
    </row>
    <row r="5" spans="1:18" ht="12" customHeight="1" x14ac:dyDescent="0.15">
      <c r="B5" s="35"/>
      <c r="C5" s="88"/>
      <c r="D5" s="36"/>
      <c r="E5" s="76"/>
      <c r="F5" s="37"/>
      <c r="G5" s="37"/>
      <c r="H5" s="37"/>
      <c r="I5" s="37"/>
      <c r="J5" s="66"/>
      <c r="K5" s="107">
        <f>F$16</f>
        <v>1983</v>
      </c>
      <c r="L5" s="2">
        <f>G$16</f>
        <v>667</v>
      </c>
      <c r="M5" s="2">
        <f>H$16</f>
        <v>1316</v>
      </c>
      <c r="N5" s="2">
        <f>I$16</f>
        <v>1123</v>
      </c>
      <c r="O5" s="2">
        <f>J$16</f>
        <v>1051</v>
      </c>
    </row>
    <row r="6" spans="1:18" ht="15" customHeight="1" x14ac:dyDescent="0.15">
      <c r="B6" s="34" t="s">
        <v>186</v>
      </c>
      <c r="C6" s="233"/>
      <c r="F6" s="18">
        <v>24</v>
      </c>
      <c r="G6" s="18">
        <v>0</v>
      </c>
      <c r="H6" s="18">
        <v>24</v>
      </c>
      <c r="I6" s="18">
        <v>0</v>
      </c>
      <c r="J6" s="67">
        <v>0</v>
      </c>
      <c r="K6" s="109">
        <f t="shared" ref="K6:K15" si="0">F6/K$5*100</f>
        <v>1.2102874432677762</v>
      </c>
      <c r="L6" s="24">
        <f t="shared" ref="L6:L15" si="1">G6/L$5*100</f>
        <v>0</v>
      </c>
      <c r="M6" s="4">
        <f t="shared" ref="M6:M15" si="2">H6/M$5*100</f>
        <v>1.8237082066869299</v>
      </c>
      <c r="N6" s="4">
        <f t="shared" ref="N6:N15" si="3">I6/N$5*100</f>
        <v>0</v>
      </c>
      <c r="O6" s="4">
        <f t="shared" ref="O6:O15" si="4">J6/O$5*100</f>
        <v>0</v>
      </c>
      <c r="R6" s="187"/>
    </row>
    <row r="7" spans="1:18" ht="15" customHeight="1" x14ac:dyDescent="0.15">
      <c r="B7" s="34" t="s">
        <v>73</v>
      </c>
      <c r="C7" s="233"/>
      <c r="F7" s="18">
        <v>113</v>
      </c>
      <c r="G7" s="18">
        <v>3</v>
      </c>
      <c r="H7" s="18">
        <v>110</v>
      </c>
      <c r="I7" s="18">
        <v>106</v>
      </c>
      <c r="J7" s="67">
        <v>106</v>
      </c>
      <c r="K7" s="109">
        <f t="shared" si="0"/>
        <v>5.6984367120524464</v>
      </c>
      <c r="L7" s="24">
        <f t="shared" si="1"/>
        <v>0.4497751124437781</v>
      </c>
      <c r="M7" s="4">
        <f t="shared" si="2"/>
        <v>8.3586626139817621</v>
      </c>
      <c r="N7" s="4">
        <f t="shared" si="3"/>
        <v>9.4390026714158495</v>
      </c>
      <c r="O7" s="4">
        <f t="shared" si="4"/>
        <v>10.085632730732636</v>
      </c>
      <c r="R7" s="187"/>
    </row>
    <row r="8" spans="1:18" ht="15" customHeight="1" x14ac:dyDescent="0.15">
      <c r="B8" s="34" t="s">
        <v>74</v>
      </c>
      <c r="C8" s="233"/>
      <c r="F8" s="18">
        <v>293</v>
      </c>
      <c r="G8" s="18">
        <v>4</v>
      </c>
      <c r="H8" s="18">
        <v>289</v>
      </c>
      <c r="I8" s="18">
        <v>311</v>
      </c>
      <c r="J8" s="67">
        <v>310</v>
      </c>
      <c r="K8" s="109">
        <f t="shared" si="0"/>
        <v>14.775592536560767</v>
      </c>
      <c r="L8" s="24">
        <f t="shared" si="1"/>
        <v>0.59970014992503751</v>
      </c>
      <c r="M8" s="4">
        <f t="shared" si="2"/>
        <v>21.960486322188448</v>
      </c>
      <c r="N8" s="4">
        <f t="shared" si="3"/>
        <v>27.693677649154054</v>
      </c>
      <c r="O8" s="4">
        <f t="shared" si="4"/>
        <v>29.495718363463368</v>
      </c>
      <c r="R8" s="187"/>
    </row>
    <row r="9" spans="1:18" ht="15" customHeight="1" x14ac:dyDescent="0.15">
      <c r="B9" s="34" t="s">
        <v>75</v>
      </c>
      <c r="C9" s="233"/>
      <c r="F9" s="18">
        <v>291</v>
      </c>
      <c r="G9" s="18">
        <v>30</v>
      </c>
      <c r="H9" s="18">
        <v>261</v>
      </c>
      <c r="I9" s="18">
        <v>227</v>
      </c>
      <c r="J9" s="67">
        <v>222</v>
      </c>
      <c r="K9" s="109">
        <f t="shared" si="0"/>
        <v>14.674735249621785</v>
      </c>
      <c r="L9" s="24">
        <f t="shared" si="1"/>
        <v>4.497751124437781</v>
      </c>
      <c r="M9" s="4">
        <f t="shared" si="2"/>
        <v>19.832826747720365</v>
      </c>
      <c r="N9" s="4">
        <f t="shared" si="3"/>
        <v>20.213713268032059</v>
      </c>
      <c r="O9" s="4">
        <f t="shared" si="4"/>
        <v>21.122740247383444</v>
      </c>
      <c r="R9" s="187"/>
    </row>
    <row r="10" spans="1:18" ht="15" customHeight="1" x14ac:dyDescent="0.15">
      <c r="B10" s="34" t="s">
        <v>76</v>
      </c>
      <c r="C10" s="233"/>
      <c r="F10" s="18">
        <v>249</v>
      </c>
      <c r="G10" s="18">
        <v>56</v>
      </c>
      <c r="H10" s="18">
        <v>193</v>
      </c>
      <c r="I10" s="18">
        <v>160</v>
      </c>
      <c r="J10" s="67">
        <v>153</v>
      </c>
      <c r="K10" s="109">
        <f t="shared" si="0"/>
        <v>12.556732223903177</v>
      </c>
      <c r="L10" s="24">
        <f t="shared" si="1"/>
        <v>8.3958020989505258</v>
      </c>
      <c r="M10" s="4">
        <f t="shared" si="2"/>
        <v>14.665653495440731</v>
      </c>
      <c r="N10" s="4">
        <f t="shared" si="3"/>
        <v>14.247551202137132</v>
      </c>
      <c r="O10" s="4">
        <f t="shared" si="4"/>
        <v>14.557564224548051</v>
      </c>
      <c r="R10" s="187"/>
    </row>
    <row r="11" spans="1:18" ht="15" customHeight="1" x14ac:dyDescent="0.15">
      <c r="B11" s="34" t="s">
        <v>77</v>
      </c>
      <c r="C11" s="233"/>
      <c r="F11" s="18">
        <v>191</v>
      </c>
      <c r="G11" s="18">
        <v>93</v>
      </c>
      <c r="H11" s="18">
        <v>98</v>
      </c>
      <c r="I11" s="18">
        <v>89</v>
      </c>
      <c r="J11" s="67">
        <v>79</v>
      </c>
      <c r="K11" s="109">
        <f t="shared" si="0"/>
        <v>9.6318709026727181</v>
      </c>
      <c r="L11" s="24">
        <f t="shared" si="1"/>
        <v>13.943028485757122</v>
      </c>
      <c r="M11" s="4">
        <f t="shared" si="2"/>
        <v>7.4468085106382977</v>
      </c>
      <c r="N11" s="4">
        <f t="shared" si="3"/>
        <v>7.92520035618878</v>
      </c>
      <c r="O11" s="4">
        <f t="shared" si="4"/>
        <v>7.5166508087535684</v>
      </c>
      <c r="R11" s="187"/>
    </row>
    <row r="12" spans="1:18" ht="15" customHeight="1" x14ac:dyDescent="0.15">
      <c r="B12" s="34" t="s">
        <v>80</v>
      </c>
      <c r="C12" s="233"/>
      <c r="F12" s="18">
        <v>341</v>
      </c>
      <c r="G12" s="18">
        <v>198</v>
      </c>
      <c r="H12" s="18">
        <v>143</v>
      </c>
      <c r="I12" s="18">
        <v>106</v>
      </c>
      <c r="J12" s="67">
        <v>78</v>
      </c>
      <c r="K12" s="109">
        <f t="shared" si="0"/>
        <v>17.196167423096316</v>
      </c>
      <c r="L12" s="24">
        <f t="shared" si="1"/>
        <v>29.685157421289354</v>
      </c>
      <c r="M12" s="4">
        <f t="shared" si="2"/>
        <v>10.866261398176292</v>
      </c>
      <c r="N12" s="4">
        <f t="shared" si="3"/>
        <v>9.4390026714158495</v>
      </c>
      <c r="O12" s="4">
        <f t="shared" si="4"/>
        <v>7.4215033301617508</v>
      </c>
      <c r="R12" s="187"/>
    </row>
    <row r="13" spans="1:18" ht="15" customHeight="1" x14ac:dyDescent="0.15">
      <c r="B13" s="34" t="s">
        <v>79</v>
      </c>
      <c r="C13" s="233"/>
      <c r="F13" s="18">
        <v>161</v>
      </c>
      <c r="G13" s="18">
        <v>112</v>
      </c>
      <c r="H13" s="18">
        <v>49</v>
      </c>
      <c r="I13" s="18">
        <v>44</v>
      </c>
      <c r="J13" s="67">
        <v>37</v>
      </c>
      <c r="K13" s="109">
        <f t="shared" si="0"/>
        <v>8.1190115985879974</v>
      </c>
      <c r="L13" s="24">
        <f t="shared" si="1"/>
        <v>16.791604197901052</v>
      </c>
      <c r="M13" s="4">
        <f t="shared" si="2"/>
        <v>3.7234042553191489</v>
      </c>
      <c r="N13" s="4">
        <f t="shared" si="3"/>
        <v>3.9180765805877114</v>
      </c>
      <c r="O13" s="4">
        <f t="shared" si="4"/>
        <v>3.5204567078972406</v>
      </c>
      <c r="R13" s="187"/>
    </row>
    <row r="14" spans="1:18" ht="15" customHeight="1" x14ac:dyDescent="0.15">
      <c r="B14" s="34" t="s">
        <v>78</v>
      </c>
      <c r="C14" s="233"/>
      <c r="F14" s="18">
        <v>163</v>
      </c>
      <c r="G14" s="18">
        <v>120</v>
      </c>
      <c r="H14" s="18">
        <v>43</v>
      </c>
      <c r="I14" s="18">
        <v>26</v>
      </c>
      <c r="J14" s="67">
        <v>16</v>
      </c>
      <c r="K14" s="109">
        <f t="shared" si="0"/>
        <v>8.2198688855269797</v>
      </c>
      <c r="L14" s="24">
        <f t="shared" si="1"/>
        <v>17.991004497751124</v>
      </c>
      <c r="M14" s="4">
        <f t="shared" si="2"/>
        <v>3.2674772036474162</v>
      </c>
      <c r="N14" s="4">
        <f t="shared" si="3"/>
        <v>2.3152270703472841</v>
      </c>
      <c r="O14" s="4">
        <f t="shared" si="4"/>
        <v>1.5223596574690772</v>
      </c>
      <c r="R14" s="187"/>
    </row>
    <row r="15" spans="1:18" ht="15" customHeight="1" x14ac:dyDescent="0.15">
      <c r="B15" s="34" t="s">
        <v>158</v>
      </c>
      <c r="C15" s="233"/>
      <c r="D15" s="36"/>
      <c r="E15" s="36"/>
      <c r="F15" s="19">
        <v>157</v>
      </c>
      <c r="G15" s="19">
        <v>51</v>
      </c>
      <c r="H15" s="19">
        <v>106</v>
      </c>
      <c r="I15" s="19">
        <v>54</v>
      </c>
      <c r="J15" s="72">
        <v>50</v>
      </c>
      <c r="K15" s="113">
        <f t="shared" si="0"/>
        <v>7.9172970247100345</v>
      </c>
      <c r="L15" s="26">
        <f t="shared" si="1"/>
        <v>7.6461769115442282</v>
      </c>
      <c r="M15" s="5">
        <f t="shared" si="2"/>
        <v>8.0547112462006076</v>
      </c>
      <c r="N15" s="5">
        <f t="shared" si="3"/>
        <v>4.8085485307212821</v>
      </c>
      <c r="O15" s="5">
        <f t="shared" si="4"/>
        <v>4.7573739295908659</v>
      </c>
      <c r="R15" s="187"/>
    </row>
    <row r="16" spans="1:18" ht="15" customHeight="1" x14ac:dyDescent="0.15">
      <c r="B16" s="38" t="s">
        <v>1</v>
      </c>
      <c r="C16" s="78"/>
      <c r="D16" s="28"/>
      <c r="E16" s="29"/>
      <c r="F16" s="39">
        <f t="shared" ref="F16:O16" si="5">SUM(F6:F15)</f>
        <v>1983</v>
      </c>
      <c r="G16" s="39">
        <f t="shared" si="5"/>
        <v>667</v>
      </c>
      <c r="H16" s="39">
        <f t="shared" si="5"/>
        <v>1316</v>
      </c>
      <c r="I16" s="39">
        <f t="shared" si="5"/>
        <v>1123</v>
      </c>
      <c r="J16" s="68">
        <f t="shared" si="5"/>
        <v>1051</v>
      </c>
      <c r="K16" s="110">
        <f t="shared" si="5"/>
        <v>100</v>
      </c>
      <c r="L16" s="25">
        <f t="shared" si="5"/>
        <v>100</v>
      </c>
      <c r="M16" s="6">
        <f t="shared" si="5"/>
        <v>100</v>
      </c>
      <c r="N16" s="6">
        <f t="shared" si="5"/>
        <v>100.00000000000001</v>
      </c>
      <c r="O16" s="6">
        <f t="shared" si="5"/>
        <v>100</v>
      </c>
    </row>
    <row r="17" spans="1:19" ht="15" customHeight="1" x14ac:dyDescent="0.15">
      <c r="B17" s="38" t="s">
        <v>107</v>
      </c>
      <c r="C17" s="78"/>
      <c r="D17" s="28"/>
      <c r="E17" s="29"/>
      <c r="F17" s="40">
        <v>8.9085432639649511</v>
      </c>
      <c r="G17" s="40">
        <v>14.025974025974026</v>
      </c>
      <c r="H17" s="40">
        <v>6.3033057851239667</v>
      </c>
      <c r="I17" s="40">
        <v>5.8821328344246959</v>
      </c>
      <c r="J17" s="40">
        <v>5.3916083916083917</v>
      </c>
    </row>
    <row r="18" spans="1:19" ht="15" customHeight="1" x14ac:dyDescent="0.15">
      <c r="B18" s="38" t="s">
        <v>108</v>
      </c>
      <c r="C18" s="78"/>
      <c r="D18" s="28"/>
      <c r="E18" s="29"/>
      <c r="F18" s="47">
        <v>55</v>
      </c>
      <c r="G18" s="47">
        <v>55</v>
      </c>
      <c r="H18" s="47">
        <v>49</v>
      </c>
      <c r="I18" s="47">
        <v>50</v>
      </c>
      <c r="J18" s="47">
        <v>42</v>
      </c>
    </row>
    <row r="19" spans="1:19" ht="15" customHeight="1" x14ac:dyDescent="0.15">
      <c r="A19" s="31"/>
      <c r="B19" s="85" t="s">
        <v>150</v>
      </c>
      <c r="C19" s="85"/>
      <c r="D19" s="55"/>
      <c r="E19" s="53"/>
      <c r="F19" s="14"/>
      <c r="G19" s="14"/>
      <c r="H19" s="14"/>
      <c r="I19" s="14"/>
      <c r="J19" s="14"/>
      <c r="K19" s="14"/>
      <c r="L19" s="14"/>
      <c r="M19" s="14"/>
      <c r="N19" s="14"/>
      <c r="O19" s="14"/>
      <c r="P19" s="14"/>
      <c r="Q19" s="31"/>
      <c r="R19" s="14"/>
      <c r="S19" s="14"/>
    </row>
    <row r="20" spans="1:19" ht="13.65" customHeight="1" x14ac:dyDescent="0.15">
      <c r="B20" s="64"/>
      <c r="C20" s="33"/>
      <c r="D20" s="33"/>
      <c r="E20" s="33"/>
      <c r="F20" s="79"/>
      <c r="G20" s="86"/>
      <c r="H20" s="83" t="s">
        <v>2</v>
      </c>
      <c r="I20" s="86"/>
      <c r="J20" s="86"/>
      <c r="K20" s="106"/>
      <c r="L20" s="86"/>
      <c r="M20" s="83" t="s">
        <v>3</v>
      </c>
      <c r="N20" s="86"/>
      <c r="O20" s="84"/>
    </row>
    <row r="21" spans="1:19" ht="22.65" customHeight="1" x14ac:dyDescent="0.15">
      <c r="B21" s="34"/>
      <c r="C21" s="233"/>
      <c r="E21" s="75"/>
      <c r="F21" s="96" t="s">
        <v>512</v>
      </c>
      <c r="G21" s="96" t="s">
        <v>210</v>
      </c>
      <c r="H21" s="96" t="s">
        <v>211</v>
      </c>
      <c r="I21" s="96" t="s">
        <v>514</v>
      </c>
      <c r="J21" s="102" t="s">
        <v>213</v>
      </c>
      <c r="K21" s="105" t="s">
        <v>512</v>
      </c>
      <c r="L21" s="96" t="s">
        <v>210</v>
      </c>
      <c r="M21" s="96" t="s">
        <v>211</v>
      </c>
      <c r="N21" s="96" t="s">
        <v>514</v>
      </c>
      <c r="O21" s="96" t="s">
        <v>213</v>
      </c>
    </row>
    <row r="22" spans="1:19" ht="12" customHeight="1" x14ac:dyDescent="0.15">
      <c r="B22" s="35"/>
      <c r="C22" s="88"/>
      <c r="D22" s="36"/>
      <c r="E22" s="76"/>
      <c r="F22" s="37"/>
      <c r="G22" s="37"/>
      <c r="H22" s="37"/>
      <c r="I22" s="37"/>
      <c r="J22" s="66"/>
      <c r="K22" s="107">
        <f>F$16</f>
        <v>1983</v>
      </c>
      <c r="L22" s="2">
        <f>G$16</f>
        <v>667</v>
      </c>
      <c r="M22" s="2">
        <f>H$16</f>
        <v>1316</v>
      </c>
      <c r="N22" s="2">
        <f>I$16</f>
        <v>1123</v>
      </c>
      <c r="O22" s="2">
        <f>J$16</f>
        <v>1051</v>
      </c>
    </row>
    <row r="23" spans="1:19" ht="15" customHeight="1" x14ac:dyDescent="0.15">
      <c r="B23" s="34" t="s">
        <v>186</v>
      </c>
      <c r="C23" s="233"/>
      <c r="F23" s="18">
        <v>24</v>
      </c>
      <c r="G23" s="18">
        <v>0</v>
      </c>
      <c r="H23" s="18">
        <v>24</v>
      </c>
      <c r="I23" s="18">
        <v>0</v>
      </c>
      <c r="J23" s="67">
        <v>0</v>
      </c>
      <c r="K23" s="109">
        <f t="shared" ref="K23:K32" si="6">F23/K$5*100</f>
        <v>1.2102874432677762</v>
      </c>
      <c r="L23" s="24">
        <f t="shared" ref="L23:L32" si="7">G23/L$5*100</f>
        <v>0</v>
      </c>
      <c r="M23" s="4">
        <f t="shared" ref="M23:M32" si="8">H23/M$5*100</f>
        <v>1.8237082066869299</v>
      </c>
      <c r="N23" s="4">
        <f t="shared" ref="N23:N32" si="9">I23/N$5*100</f>
        <v>0</v>
      </c>
      <c r="O23" s="4">
        <f t="shared" ref="O23:O32" si="10">J23/O$5*100</f>
        <v>0</v>
      </c>
      <c r="R23" s="187"/>
    </row>
    <row r="24" spans="1:19" ht="15" customHeight="1" x14ac:dyDescent="0.15">
      <c r="B24" s="34" t="s">
        <v>73</v>
      </c>
      <c r="C24" s="233"/>
      <c r="F24" s="18">
        <v>31</v>
      </c>
      <c r="G24" s="18">
        <v>6</v>
      </c>
      <c r="H24" s="18">
        <v>25</v>
      </c>
      <c r="I24" s="18">
        <v>50</v>
      </c>
      <c r="J24" s="67">
        <v>50</v>
      </c>
      <c r="K24" s="109">
        <f t="shared" si="6"/>
        <v>1.5632879475542107</v>
      </c>
      <c r="L24" s="24">
        <f t="shared" si="7"/>
        <v>0.8995502248875562</v>
      </c>
      <c r="M24" s="4">
        <f t="shared" si="8"/>
        <v>1.8996960486322187</v>
      </c>
      <c r="N24" s="4">
        <f t="shared" si="9"/>
        <v>4.4523597506678536</v>
      </c>
      <c r="O24" s="4">
        <f t="shared" si="10"/>
        <v>4.7573739295908659</v>
      </c>
      <c r="R24" s="187"/>
    </row>
    <row r="25" spans="1:19" ht="15" customHeight="1" x14ac:dyDescent="0.15">
      <c r="B25" s="34" t="s">
        <v>74</v>
      </c>
      <c r="C25" s="233"/>
      <c r="F25" s="18">
        <v>99</v>
      </c>
      <c r="G25" s="18">
        <v>6</v>
      </c>
      <c r="H25" s="18">
        <v>93</v>
      </c>
      <c r="I25" s="18">
        <v>143</v>
      </c>
      <c r="J25" s="67">
        <v>142</v>
      </c>
      <c r="K25" s="109">
        <f t="shared" si="6"/>
        <v>4.9924357034795763</v>
      </c>
      <c r="L25" s="24">
        <f t="shared" si="7"/>
        <v>0.8995502248875562</v>
      </c>
      <c r="M25" s="4">
        <f t="shared" si="8"/>
        <v>7.0668693009118542</v>
      </c>
      <c r="N25" s="4">
        <f t="shared" si="9"/>
        <v>12.733748886910062</v>
      </c>
      <c r="O25" s="4">
        <f t="shared" si="10"/>
        <v>13.510941960038059</v>
      </c>
      <c r="R25" s="187"/>
    </row>
    <row r="26" spans="1:19" ht="15" customHeight="1" x14ac:dyDescent="0.15">
      <c r="B26" s="34" t="s">
        <v>75</v>
      </c>
      <c r="C26" s="233"/>
      <c r="F26" s="18">
        <v>144</v>
      </c>
      <c r="G26" s="18">
        <v>13</v>
      </c>
      <c r="H26" s="18">
        <v>131</v>
      </c>
      <c r="I26" s="18">
        <v>174</v>
      </c>
      <c r="J26" s="67">
        <v>170</v>
      </c>
      <c r="K26" s="109">
        <f t="shared" si="6"/>
        <v>7.2617246596066565</v>
      </c>
      <c r="L26" s="24">
        <f t="shared" si="7"/>
        <v>1.9490254872563717</v>
      </c>
      <c r="M26" s="4">
        <f t="shared" si="8"/>
        <v>9.9544072948328282</v>
      </c>
      <c r="N26" s="4">
        <f t="shared" si="9"/>
        <v>15.494211932324131</v>
      </c>
      <c r="O26" s="4">
        <f t="shared" si="10"/>
        <v>16.175071360608946</v>
      </c>
      <c r="R26" s="187"/>
    </row>
    <row r="27" spans="1:19" ht="15" customHeight="1" x14ac:dyDescent="0.15">
      <c r="B27" s="34" t="s">
        <v>76</v>
      </c>
      <c r="C27" s="233"/>
      <c r="F27" s="18">
        <v>200</v>
      </c>
      <c r="G27" s="18">
        <v>61</v>
      </c>
      <c r="H27" s="18">
        <v>139</v>
      </c>
      <c r="I27" s="18">
        <v>151</v>
      </c>
      <c r="J27" s="67">
        <v>146</v>
      </c>
      <c r="K27" s="109">
        <f t="shared" si="6"/>
        <v>10.085728693898135</v>
      </c>
      <c r="L27" s="24">
        <f t="shared" si="7"/>
        <v>9.1454272863568224</v>
      </c>
      <c r="M27" s="4">
        <f t="shared" si="8"/>
        <v>10.562310030395135</v>
      </c>
      <c r="N27" s="4">
        <f t="shared" si="9"/>
        <v>13.446126447016917</v>
      </c>
      <c r="O27" s="4">
        <f t="shared" si="10"/>
        <v>13.891531874405327</v>
      </c>
      <c r="R27" s="187"/>
    </row>
    <row r="28" spans="1:19" ht="15" customHeight="1" x14ac:dyDescent="0.15">
      <c r="B28" s="34" t="s">
        <v>77</v>
      </c>
      <c r="C28" s="233"/>
      <c r="F28" s="18">
        <v>225</v>
      </c>
      <c r="G28" s="18">
        <v>111</v>
      </c>
      <c r="H28" s="18">
        <v>114</v>
      </c>
      <c r="I28" s="18">
        <v>102</v>
      </c>
      <c r="J28" s="67">
        <v>93</v>
      </c>
      <c r="K28" s="109">
        <f t="shared" si="6"/>
        <v>11.346444780635402</v>
      </c>
      <c r="L28" s="24">
        <f t="shared" si="7"/>
        <v>16.641679160419791</v>
      </c>
      <c r="M28" s="4">
        <f t="shared" si="8"/>
        <v>8.6626139817629184</v>
      </c>
      <c r="N28" s="4">
        <f t="shared" si="9"/>
        <v>9.0828138913624219</v>
      </c>
      <c r="O28" s="4">
        <f t="shared" si="10"/>
        <v>8.8487155090390104</v>
      </c>
      <c r="R28" s="187"/>
    </row>
    <row r="29" spans="1:19" ht="15" customHeight="1" x14ac:dyDescent="0.15">
      <c r="B29" s="34" t="s">
        <v>80</v>
      </c>
      <c r="C29" s="233"/>
      <c r="F29" s="18">
        <v>498</v>
      </c>
      <c r="G29" s="18">
        <v>218</v>
      </c>
      <c r="H29" s="18">
        <v>280</v>
      </c>
      <c r="I29" s="18">
        <v>203</v>
      </c>
      <c r="J29" s="67">
        <v>172</v>
      </c>
      <c r="K29" s="109">
        <f t="shared" si="6"/>
        <v>25.113464447806354</v>
      </c>
      <c r="L29" s="24">
        <f t="shared" si="7"/>
        <v>32.683658170914541</v>
      </c>
      <c r="M29" s="4">
        <f t="shared" si="8"/>
        <v>21.276595744680851</v>
      </c>
      <c r="N29" s="4">
        <f t="shared" si="9"/>
        <v>18.07658058771149</v>
      </c>
      <c r="O29" s="4">
        <f t="shared" si="10"/>
        <v>16.365366317792578</v>
      </c>
      <c r="R29" s="187"/>
    </row>
    <row r="30" spans="1:19" ht="15" customHeight="1" x14ac:dyDescent="0.15">
      <c r="B30" s="34" t="s">
        <v>79</v>
      </c>
      <c r="C30" s="233"/>
      <c r="F30" s="18">
        <v>257</v>
      </c>
      <c r="G30" s="18">
        <v>114</v>
      </c>
      <c r="H30" s="18">
        <v>143</v>
      </c>
      <c r="I30" s="18">
        <v>67</v>
      </c>
      <c r="J30" s="67">
        <v>58</v>
      </c>
      <c r="K30" s="109">
        <f t="shared" si="6"/>
        <v>12.960161371659101</v>
      </c>
      <c r="L30" s="24">
        <f t="shared" si="7"/>
        <v>17.091454272863569</v>
      </c>
      <c r="M30" s="4">
        <f t="shared" si="8"/>
        <v>10.866261398176292</v>
      </c>
      <c r="N30" s="4">
        <f t="shared" si="9"/>
        <v>5.9661620658949239</v>
      </c>
      <c r="O30" s="4">
        <f t="shared" si="10"/>
        <v>5.5185537583254041</v>
      </c>
      <c r="R30" s="187"/>
    </row>
    <row r="31" spans="1:19" ht="15" customHeight="1" x14ac:dyDescent="0.15">
      <c r="B31" s="34" t="s">
        <v>78</v>
      </c>
      <c r="C31" s="233"/>
      <c r="F31" s="18">
        <v>225</v>
      </c>
      <c r="G31" s="18">
        <v>64</v>
      </c>
      <c r="H31" s="18">
        <v>161</v>
      </c>
      <c r="I31" s="18">
        <v>76</v>
      </c>
      <c r="J31" s="67">
        <v>70</v>
      </c>
      <c r="K31" s="109">
        <f t="shared" si="6"/>
        <v>11.346444780635402</v>
      </c>
      <c r="L31" s="24">
        <f t="shared" si="7"/>
        <v>9.5952023988006001</v>
      </c>
      <c r="M31" s="4">
        <f t="shared" si="8"/>
        <v>12.23404255319149</v>
      </c>
      <c r="N31" s="4">
        <f t="shared" si="9"/>
        <v>6.7675868210151382</v>
      </c>
      <c r="O31" s="4">
        <f t="shared" si="10"/>
        <v>6.6603235014272126</v>
      </c>
      <c r="R31" s="187"/>
    </row>
    <row r="32" spans="1:19" ht="15" customHeight="1" x14ac:dyDescent="0.15">
      <c r="B32" s="34" t="s">
        <v>158</v>
      </c>
      <c r="C32" s="233"/>
      <c r="D32" s="36"/>
      <c r="E32" s="36"/>
      <c r="F32" s="19">
        <v>280</v>
      </c>
      <c r="G32" s="19">
        <v>74</v>
      </c>
      <c r="H32" s="19">
        <v>206</v>
      </c>
      <c r="I32" s="19">
        <v>157</v>
      </c>
      <c r="J32" s="72">
        <v>150</v>
      </c>
      <c r="K32" s="113">
        <f t="shared" si="6"/>
        <v>14.120020171457387</v>
      </c>
      <c r="L32" s="26">
        <f t="shared" si="7"/>
        <v>11.094452773613193</v>
      </c>
      <c r="M32" s="5">
        <f t="shared" si="8"/>
        <v>15.653495440729484</v>
      </c>
      <c r="N32" s="5">
        <f t="shared" si="9"/>
        <v>13.980409617097061</v>
      </c>
      <c r="O32" s="5">
        <f t="shared" si="10"/>
        <v>14.2721217887726</v>
      </c>
      <c r="R32" s="187"/>
    </row>
    <row r="33" spans="1:18" ht="15" customHeight="1" x14ac:dyDescent="0.15">
      <c r="B33" s="38" t="s">
        <v>1</v>
      </c>
      <c r="C33" s="78"/>
      <c r="D33" s="28"/>
      <c r="E33" s="29"/>
      <c r="F33" s="39">
        <f t="shared" ref="F33:O33" si="11">SUM(F23:F32)</f>
        <v>1983</v>
      </c>
      <c r="G33" s="39">
        <f t="shared" si="11"/>
        <v>667</v>
      </c>
      <c r="H33" s="39">
        <f t="shared" si="11"/>
        <v>1316</v>
      </c>
      <c r="I33" s="39">
        <f t="shared" si="11"/>
        <v>1123</v>
      </c>
      <c r="J33" s="68">
        <f t="shared" si="11"/>
        <v>1051</v>
      </c>
      <c r="K33" s="110">
        <f t="shared" si="11"/>
        <v>100</v>
      </c>
      <c r="L33" s="25">
        <f t="shared" si="11"/>
        <v>100</v>
      </c>
      <c r="M33" s="6">
        <f t="shared" si="11"/>
        <v>100</v>
      </c>
      <c r="N33" s="6">
        <f t="shared" si="11"/>
        <v>100.00000000000001</v>
      </c>
      <c r="O33" s="6">
        <f t="shared" si="11"/>
        <v>100</v>
      </c>
    </row>
    <row r="34" spans="1:18" ht="15" customHeight="1" x14ac:dyDescent="0.15">
      <c r="B34" s="38" t="s">
        <v>107</v>
      </c>
      <c r="C34" s="78"/>
      <c r="D34" s="28"/>
      <c r="E34" s="29"/>
      <c r="F34" s="40">
        <v>12.525715516579391</v>
      </c>
      <c r="G34" s="40">
        <v>12.907581690828252</v>
      </c>
      <c r="H34" s="40">
        <v>12.3217095333996</v>
      </c>
      <c r="I34" s="40">
        <v>9.3902435605336017</v>
      </c>
      <c r="J34" s="40">
        <v>9.1484437019092653</v>
      </c>
    </row>
    <row r="35" spans="1:18" ht="15" customHeight="1" x14ac:dyDescent="0.15">
      <c r="B35" s="38" t="s">
        <v>108</v>
      </c>
      <c r="C35" s="78"/>
      <c r="D35" s="28"/>
      <c r="E35" s="29"/>
      <c r="F35" s="47">
        <v>90</v>
      </c>
      <c r="G35" s="47">
        <v>50</v>
      </c>
      <c r="H35" s="47">
        <v>90</v>
      </c>
      <c r="I35" s="47">
        <v>66.666666666666657</v>
      </c>
      <c r="J35" s="47">
        <v>66.666666666666657</v>
      </c>
    </row>
    <row r="36" spans="1:18" ht="15" customHeight="1" x14ac:dyDescent="0.15">
      <c r="B36" s="62"/>
      <c r="C36" s="62"/>
      <c r="D36" s="45"/>
      <c r="E36" s="45"/>
      <c r="F36" s="111"/>
      <c r="G36" s="111"/>
      <c r="H36" s="111"/>
      <c r="I36" s="111"/>
      <c r="J36" s="111"/>
    </row>
    <row r="37" spans="1:18" ht="13.65" customHeight="1" x14ac:dyDescent="0.15">
      <c r="A37" s="73" t="s">
        <v>592</v>
      </c>
      <c r="B37" s="22"/>
      <c r="C37" s="22"/>
      <c r="H37" s="7"/>
    </row>
    <row r="38" spans="1:18" ht="15" customHeight="1" x14ac:dyDescent="0.15">
      <c r="A38" s="1" t="s">
        <v>593</v>
      </c>
      <c r="B38" s="22"/>
      <c r="C38" s="22"/>
      <c r="H38" s="7"/>
      <c r="I38" s="7"/>
      <c r="L38" s="7"/>
    </row>
    <row r="39" spans="1:18" ht="13.65" customHeight="1" x14ac:dyDescent="0.15">
      <c r="B39" s="64"/>
      <c r="C39" s="33"/>
      <c r="D39" s="33"/>
      <c r="E39" s="33"/>
      <c r="F39" s="79"/>
      <c r="G39" s="86"/>
      <c r="H39" s="83" t="s">
        <v>2</v>
      </c>
      <c r="I39" s="86"/>
      <c r="J39" s="86"/>
      <c r="K39" s="106"/>
      <c r="L39" s="86"/>
      <c r="M39" s="83" t="s">
        <v>3</v>
      </c>
      <c r="N39" s="86"/>
      <c r="O39" s="84"/>
    </row>
    <row r="40" spans="1:18" ht="22.65" customHeight="1" x14ac:dyDescent="0.15">
      <c r="B40" s="34"/>
      <c r="C40" s="233"/>
      <c r="E40" s="75"/>
      <c r="F40" s="96" t="s">
        <v>512</v>
      </c>
      <c r="G40" s="96" t="s">
        <v>210</v>
      </c>
      <c r="H40" s="96" t="s">
        <v>211</v>
      </c>
      <c r="I40" s="96" t="s">
        <v>514</v>
      </c>
      <c r="J40" s="102" t="s">
        <v>213</v>
      </c>
      <c r="K40" s="105" t="s">
        <v>512</v>
      </c>
      <c r="L40" s="96" t="s">
        <v>210</v>
      </c>
      <c r="M40" s="96" t="s">
        <v>211</v>
      </c>
      <c r="N40" s="96" t="s">
        <v>514</v>
      </c>
      <c r="O40" s="96" t="s">
        <v>213</v>
      </c>
    </row>
    <row r="41" spans="1:18" ht="12" customHeight="1" x14ac:dyDescent="0.15">
      <c r="B41" s="35"/>
      <c r="C41" s="88"/>
      <c r="D41" s="36"/>
      <c r="E41" s="76"/>
      <c r="F41" s="37"/>
      <c r="G41" s="37"/>
      <c r="H41" s="37"/>
      <c r="I41" s="37"/>
      <c r="J41" s="66"/>
      <c r="K41" s="107">
        <f>F$16-F6</f>
        <v>1959</v>
      </c>
      <c r="L41" s="2">
        <f>G$16-G6</f>
        <v>667</v>
      </c>
      <c r="M41" s="2">
        <f>H$16-H6</f>
        <v>1292</v>
      </c>
      <c r="N41" s="2">
        <f>I$16-I6</f>
        <v>1123</v>
      </c>
      <c r="O41" s="2">
        <f>J$16-J6</f>
        <v>1051</v>
      </c>
    </row>
    <row r="42" spans="1:18" ht="15" customHeight="1" x14ac:dyDescent="0.15">
      <c r="B42" s="34" t="s">
        <v>188</v>
      </c>
      <c r="C42" s="233"/>
      <c r="F42" s="18">
        <v>815</v>
      </c>
      <c r="G42" s="18">
        <v>497</v>
      </c>
      <c r="H42" s="18">
        <v>318</v>
      </c>
      <c r="I42" s="18">
        <v>389</v>
      </c>
      <c r="J42" s="67">
        <v>344</v>
      </c>
      <c r="K42" s="109">
        <f t="shared" ref="K42:K53" si="12">F42/K$41*100</f>
        <v>41.602858601327206</v>
      </c>
      <c r="L42" s="24">
        <f t="shared" ref="L42:L53" si="13">G42/L$41*100</f>
        <v>74.512743628185902</v>
      </c>
      <c r="M42" s="4">
        <f t="shared" ref="M42:M53" si="14">H42/M$41*100</f>
        <v>24.613003095975234</v>
      </c>
      <c r="N42" s="4">
        <f t="shared" ref="N42:N53" si="15">I42/N$41*100</f>
        <v>34.639358860195898</v>
      </c>
      <c r="O42" s="4">
        <f t="shared" ref="O42:O53" si="16">J42/O$41*100</f>
        <v>32.730732635585156</v>
      </c>
      <c r="R42" s="187"/>
    </row>
    <row r="43" spans="1:18" ht="15" customHeight="1" x14ac:dyDescent="0.15">
      <c r="B43" s="34" t="s">
        <v>87</v>
      </c>
      <c r="C43" s="233"/>
      <c r="F43" s="18">
        <v>24</v>
      </c>
      <c r="G43" s="18">
        <v>18</v>
      </c>
      <c r="H43" s="18">
        <v>6</v>
      </c>
      <c r="I43" s="18">
        <v>8</v>
      </c>
      <c r="J43" s="67">
        <v>5</v>
      </c>
      <c r="K43" s="109">
        <f t="shared" si="12"/>
        <v>1.2251148545176112</v>
      </c>
      <c r="L43" s="24">
        <f t="shared" si="13"/>
        <v>2.6986506746626686</v>
      </c>
      <c r="M43" s="4">
        <f t="shared" si="14"/>
        <v>0.46439628482972134</v>
      </c>
      <c r="N43" s="4">
        <f t="shared" si="15"/>
        <v>0.7123775601068566</v>
      </c>
      <c r="O43" s="4">
        <f t="shared" si="16"/>
        <v>0.47573739295908657</v>
      </c>
      <c r="R43" s="187"/>
    </row>
    <row r="44" spans="1:18" ht="15" customHeight="1" x14ac:dyDescent="0.15">
      <c r="B44" s="34" t="s">
        <v>88</v>
      </c>
      <c r="C44" s="233"/>
      <c r="F44" s="18">
        <v>50</v>
      </c>
      <c r="G44" s="18">
        <v>19</v>
      </c>
      <c r="H44" s="18">
        <v>31</v>
      </c>
      <c r="I44" s="18">
        <v>29</v>
      </c>
      <c r="J44" s="67">
        <v>26</v>
      </c>
      <c r="K44" s="109">
        <f t="shared" si="12"/>
        <v>2.5523226135783563</v>
      </c>
      <c r="L44" s="24">
        <f t="shared" si="13"/>
        <v>2.8485757121439281</v>
      </c>
      <c r="M44" s="4">
        <f t="shared" si="14"/>
        <v>2.3993808049535605</v>
      </c>
      <c r="N44" s="4">
        <f t="shared" si="15"/>
        <v>2.5823686553873553</v>
      </c>
      <c r="O44" s="4">
        <f t="shared" si="16"/>
        <v>2.4738344433872501</v>
      </c>
      <c r="R44" s="187"/>
    </row>
    <row r="45" spans="1:18" ht="15" customHeight="1" x14ac:dyDescent="0.15">
      <c r="B45" s="34" t="s">
        <v>89</v>
      </c>
      <c r="C45" s="233"/>
      <c r="F45" s="18">
        <v>71</v>
      </c>
      <c r="G45" s="18">
        <v>14</v>
      </c>
      <c r="H45" s="18">
        <v>57</v>
      </c>
      <c r="I45" s="18">
        <v>50</v>
      </c>
      <c r="J45" s="67">
        <v>47</v>
      </c>
      <c r="K45" s="109">
        <f t="shared" si="12"/>
        <v>3.6242981112812664</v>
      </c>
      <c r="L45" s="24">
        <f t="shared" si="13"/>
        <v>2.0989505247376314</v>
      </c>
      <c r="M45" s="4">
        <f t="shared" si="14"/>
        <v>4.4117647058823533</v>
      </c>
      <c r="N45" s="4">
        <f t="shared" si="15"/>
        <v>4.4523597506678536</v>
      </c>
      <c r="O45" s="4">
        <f t="shared" si="16"/>
        <v>4.471931493815414</v>
      </c>
      <c r="R45" s="187"/>
    </row>
    <row r="46" spans="1:18" ht="15" customHeight="1" x14ac:dyDescent="0.15">
      <c r="B46" s="34" t="s">
        <v>90</v>
      </c>
      <c r="C46" s="233"/>
      <c r="F46" s="18">
        <v>43</v>
      </c>
      <c r="G46" s="18">
        <v>2</v>
      </c>
      <c r="H46" s="18">
        <v>41</v>
      </c>
      <c r="I46" s="18">
        <v>53</v>
      </c>
      <c r="J46" s="67">
        <v>51</v>
      </c>
      <c r="K46" s="109">
        <f t="shared" si="12"/>
        <v>2.1949974476773866</v>
      </c>
      <c r="L46" s="24">
        <f t="shared" si="13"/>
        <v>0.29985007496251875</v>
      </c>
      <c r="M46" s="4">
        <f t="shared" si="14"/>
        <v>3.1733746130030958</v>
      </c>
      <c r="N46" s="4">
        <f t="shared" si="15"/>
        <v>4.7195013357079247</v>
      </c>
      <c r="O46" s="4">
        <f t="shared" si="16"/>
        <v>4.8525214081826835</v>
      </c>
      <c r="R46" s="187"/>
    </row>
    <row r="47" spans="1:18" ht="15" customHeight="1" x14ac:dyDescent="0.15">
      <c r="B47" s="34" t="s">
        <v>153</v>
      </c>
      <c r="C47" s="233"/>
      <c r="F47" s="18">
        <v>23</v>
      </c>
      <c r="G47" s="18">
        <v>3</v>
      </c>
      <c r="H47" s="18">
        <v>20</v>
      </c>
      <c r="I47" s="18">
        <v>15</v>
      </c>
      <c r="J47" s="67">
        <v>14</v>
      </c>
      <c r="K47" s="109">
        <f t="shared" si="12"/>
        <v>1.1740684022460439</v>
      </c>
      <c r="L47" s="24">
        <f t="shared" si="13"/>
        <v>0.4497751124437781</v>
      </c>
      <c r="M47" s="4">
        <f t="shared" si="14"/>
        <v>1.5479876160990713</v>
      </c>
      <c r="N47" s="4">
        <f t="shared" si="15"/>
        <v>1.3357079252003561</v>
      </c>
      <c r="O47" s="4">
        <f t="shared" si="16"/>
        <v>1.3320647002854424</v>
      </c>
      <c r="R47" s="187"/>
    </row>
    <row r="48" spans="1:18" ht="15" customHeight="1" x14ac:dyDescent="0.15">
      <c r="B48" s="34" t="s">
        <v>154</v>
      </c>
      <c r="C48" s="233"/>
      <c r="F48" s="18">
        <v>70</v>
      </c>
      <c r="G48" s="18">
        <v>0</v>
      </c>
      <c r="H48" s="18">
        <v>70</v>
      </c>
      <c r="I48" s="18">
        <v>83</v>
      </c>
      <c r="J48" s="67">
        <v>81</v>
      </c>
      <c r="K48" s="109">
        <f t="shared" si="12"/>
        <v>3.5732516590096992</v>
      </c>
      <c r="L48" s="24">
        <f t="shared" si="13"/>
        <v>0</v>
      </c>
      <c r="M48" s="4">
        <f t="shared" si="14"/>
        <v>5.4179566563467496</v>
      </c>
      <c r="N48" s="4">
        <f t="shared" si="15"/>
        <v>7.3909171861086378</v>
      </c>
      <c r="O48" s="4">
        <f t="shared" si="16"/>
        <v>7.7069457659372027</v>
      </c>
      <c r="R48" s="187"/>
    </row>
    <row r="49" spans="1:18" ht="15" customHeight="1" x14ac:dyDescent="0.15">
      <c r="B49" s="34" t="s">
        <v>155</v>
      </c>
      <c r="C49" s="233"/>
      <c r="F49" s="18">
        <v>78</v>
      </c>
      <c r="G49" s="18">
        <v>1</v>
      </c>
      <c r="H49" s="18">
        <v>77</v>
      </c>
      <c r="I49" s="18">
        <v>62</v>
      </c>
      <c r="J49" s="67">
        <v>62</v>
      </c>
      <c r="K49" s="109">
        <f t="shared" si="12"/>
        <v>3.9816232771822357</v>
      </c>
      <c r="L49" s="24">
        <f t="shared" si="13"/>
        <v>0.14992503748125938</v>
      </c>
      <c r="M49" s="4">
        <f t="shared" si="14"/>
        <v>5.9597523219814246</v>
      </c>
      <c r="N49" s="4">
        <f t="shared" si="15"/>
        <v>5.520926090828139</v>
      </c>
      <c r="O49" s="4">
        <f t="shared" si="16"/>
        <v>5.8991436726926736</v>
      </c>
      <c r="R49" s="187"/>
    </row>
    <row r="50" spans="1:18" ht="15" customHeight="1" x14ac:dyDescent="0.15">
      <c r="B50" s="34" t="s">
        <v>159</v>
      </c>
      <c r="C50" s="233"/>
      <c r="F50" s="18">
        <v>74</v>
      </c>
      <c r="G50" s="18">
        <v>1</v>
      </c>
      <c r="H50" s="18">
        <v>73</v>
      </c>
      <c r="I50" s="18">
        <v>43</v>
      </c>
      <c r="J50" s="67">
        <v>43</v>
      </c>
      <c r="K50" s="109">
        <f t="shared" si="12"/>
        <v>3.7774374680959668</v>
      </c>
      <c r="L50" s="24">
        <f t="shared" si="13"/>
        <v>0.14992503748125938</v>
      </c>
      <c r="M50" s="4">
        <f t="shared" si="14"/>
        <v>5.6501547987616103</v>
      </c>
      <c r="N50" s="4">
        <f t="shared" si="15"/>
        <v>3.829029385574354</v>
      </c>
      <c r="O50" s="4">
        <f t="shared" si="16"/>
        <v>4.0913415794481445</v>
      </c>
      <c r="R50" s="187"/>
    </row>
    <row r="51" spans="1:18" ht="15" customHeight="1" x14ac:dyDescent="0.15">
      <c r="B51" s="34" t="s">
        <v>182</v>
      </c>
      <c r="C51" s="233"/>
      <c r="F51" s="18">
        <v>87</v>
      </c>
      <c r="G51" s="18">
        <v>1</v>
      </c>
      <c r="H51" s="18">
        <v>86</v>
      </c>
      <c r="I51" s="18">
        <v>56</v>
      </c>
      <c r="J51" s="67">
        <v>56</v>
      </c>
      <c r="K51" s="109">
        <f t="shared" si="12"/>
        <v>4.4410413476263404</v>
      </c>
      <c r="L51" s="24">
        <f t="shared" si="13"/>
        <v>0.14992503748125938</v>
      </c>
      <c r="M51" s="4">
        <f t="shared" si="14"/>
        <v>6.6563467492260067</v>
      </c>
      <c r="N51" s="4">
        <f t="shared" si="15"/>
        <v>4.9866429207479968</v>
      </c>
      <c r="O51" s="4">
        <f t="shared" si="16"/>
        <v>5.3282588011417698</v>
      </c>
      <c r="R51" s="187"/>
    </row>
    <row r="52" spans="1:18" ht="15" customHeight="1" x14ac:dyDescent="0.15">
      <c r="B52" s="34" t="s">
        <v>172</v>
      </c>
      <c r="C52" s="233"/>
      <c r="F52" s="18">
        <v>184</v>
      </c>
      <c r="G52" s="18">
        <v>2</v>
      </c>
      <c r="H52" s="18">
        <v>182</v>
      </c>
      <c r="I52" s="18">
        <v>140</v>
      </c>
      <c r="J52" s="67">
        <v>140</v>
      </c>
      <c r="K52" s="109">
        <f t="shared" si="12"/>
        <v>9.3925472179683513</v>
      </c>
      <c r="L52" s="24">
        <f t="shared" si="13"/>
        <v>0.29985007496251875</v>
      </c>
      <c r="M52" s="4">
        <f t="shared" si="14"/>
        <v>14.086687306501547</v>
      </c>
      <c r="N52" s="4">
        <f t="shared" si="15"/>
        <v>12.46660730186999</v>
      </c>
      <c r="O52" s="4">
        <f t="shared" si="16"/>
        <v>13.320647002854425</v>
      </c>
      <c r="R52" s="187"/>
    </row>
    <row r="53" spans="1:18" ht="15" customHeight="1" x14ac:dyDescent="0.15">
      <c r="B53" s="34" t="s">
        <v>158</v>
      </c>
      <c r="C53" s="233"/>
      <c r="D53" s="36"/>
      <c r="E53" s="36"/>
      <c r="F53" s="19">
        <v>440</v>
      </c>
      <c r="G53" s="19">
        <v>109</v>
      </c>
      <c r="H53" s="19">
        <v>331</v>
      </c>
      <c r="I53" s="19">
        <v>195</v>
      </c>
      <c r="J53" s="72">
        <v>182</v>
      </c>
      <c r="K53" s="113">
        <f t="shared" si="12"/>
        <v>22.460438999489536</v>
      </c>
      <c r="L53" s="26">
        <f t="shared" si="13"/>
        <v>16.34182908545727</v>
      </c>
      <c r="M53" s="5">
        <f t="shared" si="14"/>
        <v>25.619195046439629</v>
      </c>
      <c r="N53" s="5">
        <f t="shared" si="15"/>
        <v>17.364203027604631</v>
      </c>
      <c r="O53" s="5">
        <f t="shared" si="16"/>
        <v>17.31684110371075</v>
      </c>
      <c r="R53" s="187"/>
    </row>
    <row r="54" spans="1:18" ht="15" customHeight="1" x14ac:dyDescent="0.15">
      <c r="B54" s="38" t="s">
        <v>1</v>
      </c>
      <c r="C54" s="78"/>
      <c r="D54" s="28"/>
      <c r="E54" s="29"/>
      <c r="F54" s="39">
        <f t="shared" ref="F54:O54" si="17">SUM(F42:F53)</f>
        <v>1959</v>
      </c>
      <c r="G54" s="39">
        <f t="shared" si="17"/>
        <v>667</v>
      </c>
      <c r="H54" s="39">
        <f t="shared" si="17"/>
        <v>1292</v>
      </c>
      <c r="I54" s="39">
        <f t="shared" si="17"/>
        <v>1123</v>
      </c>
      <c r="J54" s="68">
        <f t="shared" si="17"/>
        <v>1051</v>
      </c>
      <c r="K54" s="110">
        <f t="shared" si="17"/>
        <v>100.00000000000001</v>
      </c>
      <c r="L54" s="25">
        <f t="shared" si="17"/>
        <v>99.999999999999972</v>
      </c>
      <c r="M54" s="6">
        <f t="shared" si="17"/>
        <v>100.00000000000001</v>
      </c>
      <c r="N54" s="6">
        <f t="shared" si="17"/>
        <v>99.999999999999986</v>
      </c>
      <c r="O54" s="6">
        <f t="shared" si="17"/>
        <v>100</v>
      </c>
    </row>
    <row r="55" spans="1:18" ht="15" customHeight="1" x14ac:dyDescent="0.15">
      <c r="B55" s="38" t="s">
        <v>91</v>
      </c>
      <c r="C55" s="78"/>
      <c r="D55" s="28"/>
      <c r="E55" s="29"/>
      <c r="F55" s="40">
        <v>29.472755845946015</v>
      </c>
      <c r="G55" s="40">
        <v>2.3548641980375176</v>
      </c>
      <c r="H55" s="40">
        <v>45.218628415699342</v>
      </c>
      <c r="I55" s="40">
        <v>36.869330587670973</v>
      </c>
      <c r="J55" s="40">
        <v>38.979775937268528</v>
      </c>
    </row>
    <row r="56" spans="1:18" ht="15" customHeight="1" x14ac:dyDescent="0.15">
      <c r="B56" s="62"/>
      <c r="C56" s="62"/>
      <c r="D56" s="45"/>
      <c r="E56" s="45"/>
      <c r="F56" s="111"/>
      <c r="G56" s="111"/>
      <c r="H56" s="111"/>
      <c r="I56" s="111"/>
      <c r="J56" s="111"/>
    </row>
    <row r="57" spans="1:18" ht="15" customHeight="1" x14ac:dyDescent="0.15">
      <c r="A57" s="1" t="s">
        <v>594</v>
      </c>
      <c r="B57" s="22"/>
      <c r="C57" s="22"/>
      <c r="H57" s="7"/>
      <c r="I57" s="7"/>
      <c r="L57" s="7"/>
    </row>
    <row r="58" spans="1:18" ht="13.65" customHeight="1" x14ac:dyDescent="0.15">
      <c r="B58" s="64"/>
      <c r="C58" s="33"/>
      <c r="D58" s="33"/>
      <c r="E58" s="33"/>
      <c r="F58" s="79"/>
      <c r="G58" s="86"/>
      <c r="H58" s="83" t="s">
        <v>2</v>
      </c>
      <c r="I58" s="86"/>
      <c r="J58" s="86"/>
      <c r="K58" s="106"/>
      <c r="L58" s="86"/>
      <c r="M58" s="83" t="s">
        <v>3</v>
      </c>
      <c r="N58" s="86"/>
      <c r="O58" s="84"/>
    </row>
    <row r="59" spans="1:18" ht="22.65" customHeight="1" x14ac:dyDescent="0.15">
      <c r="B59" s="34"/>
      <c r="C59" s="233"/>
      <c r="E59" s="75"/>
      <c r="F59" s="96" t="s">
        <v>512</v>
      </c>
      <c r="G59" s="96" t="s">
        <v>210</v>
      </c>
      <c r="H59" s="96" t="s">
        <v>211</v>
      </c>
      <c r="I59" s="96" t="s">
        <v>514</v>
      </c>
      <c r="J59" s="102" t="s">
        <v>213</v>
      </c>
      <c r="K59" s="105" t="s">
        <v>512</v>
      </c>
      <c r="L59" s="96" t="s">
        <v>210</v>
      </c>
      <c r="M59" s="96" t="s">
        <v>211</v>
      </c>
      <c r="N59" s="96" t="s">
        <v>514</v>
      </c>
      <c r="O59" s="96" t="s">
        <v>213</v>
      </c>
    </row>
    <row r="60" spans="1:18" ht="12" customHeight="1" x14ac:dyDescent="0.15">
      <c r="B60" s="35"/>
      <c r="C60" s="88"/>
      <c r="D60" s="36"/>
      <c r="E60" s="76"/>
      <c r="F60" s="37"/>
      <c r="G60" s="37"/>
      <c r="H60" s="37"/>
      <c r="I60" s="37"/>
      <c r="J60" s="66"/>
      <c r="K60" s="107">
        <f>F$16</f>
        <v>1983</v>
      </c>
      <c r="L60" s="2">
        <f>G$16</f>
        <v>667</v>
      </c>
      <c r="M60" s="2">
        <f>H$16</f>
        <v>1316</v>
      </c>
      <c r="N60" s="2">
        <f>I$16</f>
        <v>1123</v>
      </c>
      <c r="O60" s="2">
        <f>J$16</f>
        <v>1051</v>
      </c>
    </row>
    <row r="61" spans="1:18" ht="15" customHeight="1" x14ac:dyDescent="0.15">
      <c r="B61" s="34" t="s">
        <v>186</v>
      </c>
      <c r="C61" s="233"/>
      <c r="F61" s="18">
        <v>48</v>
      </c>
      <c r="G61" s="18">
        <v>2</v>
      </c>
      <c r="H61" s="18">
        <v>46</v>
      </c>
      <c r="I61" s="18">
        <v>104</v>
      </c>
      <c r="J61" s="67">
        <v>104</v>
      </c>
      <c r="K61" s="109">
        <f t="shared" ref="K61:K69" si="18">F61/K$60*100</f>
        <v>2.4205748865355523</v>
      </c>
      <c r="L61" s="24">
        <f t="shared" ref="L61:L69" si="19">G61/L$60*100</f>
        <v>0.29985007496251875</v>
      </c>
      <c r="M61" s="4">
        <f t="shared" ref="M61:M69" si="20">H61/M$60*100</f>
        <v>3.4954407294832825</v>
      </c>
      <c r="N61" s="4">
        <f t="shared" ref="N61:N69" si="21">I61/N$60*100</f>
        <v>9.2609082813891366</v>
      </c>
      <c r="O61" s="4">
        <f t="shared" ref="O61:O69" si="22">J61/O$60*100</f>
        <v>9.8953377735490005</v>
      </c>
      <c r="R61" s="187"/>
    </row>
    <row r="62" spans="1:18" ht="15" customHeight="1" x14ac:dyDescent="0.15">
      <c r="B62" s="34" t="s">
        <v>73</v>
      </c>
      <c r="C62" s="233"/>
      <c r="F62" s="18">
        <v>465</v>
      </c>
      <c r="G62" s="18">
        <v>32</v>
      </c>
      <c r="H62" s="18">
        <v>433</v>
      </c>
      <c r="I62" s="18">
        <v>494</v>
      </c>
      <c r="J62" s="67">
        <v>487</v>
      </c>
      <c r="K62" s="109">
        <f t="shared" si="18"/>
        <v>23.44931921331316</v>
      </c>
      <c r="L62" s="24">
        <f t="shared" si="19"/>
        <v>4.7976011994003001</v>
      </c>
      <c r="M62" s="4">
        <f t="shared" si="20"/>
        <v>32.902735562310035</v>
      </c>
      <c r="N62" s="4">
        <f t="shared" si="21"/>
        <v>43.989314336598397</v>
      </c>
      <c r="O62" s="4">
        <f t="shared" si="22"/>
        <v>46.336822074215036</v>
      </c>
      <c r="R62" s="187"/>
    </row>
    <row r="63" spans="1:18" ht="15" customHeight="1" x14ac:dyDescent="0.15">
      <c r="B63" s="34" t="s">
        <v>81</v>
      </c>
      <c r="C63" s="233"/>
      <c r="F63" s="18">
        <v>559</v>
      </c>
      <c r="G63" s="18">
        <v>254</v>
      </c>
      <c r="H63" s="18">
        <v>305</v>
      </c>
      <c r="I63" s="18">
        <v>226</v>
      </c>
      <c r="J63" s="67">
        <v>192</v>
      </c>
      <c r="K63" s="109">
        <f t="shared" si="18"/>
        <v>28.189611699445283</v>
      </c>
      <c r="L63" s="24">
        <f t="shared" si="19"/>
        <v>38.08095952023988</v>
      </c>
      <c r="M63" s="4">
        <f t="shared" si="20"/>
        <v>23.176291793313069</v>
      </c>
      <c r="N63" s="4">
        <f t="shared" si="21"/>
        <v>20.124666073018698</v>
      </c>
      <c r="O63" s="4">
        <f t="shared" si="22"/>
        <v>18.268315889628926</v>
      </c>
      <c r="R63" s="187"/>
    </row>
    <row r="64" spans="1:18" ht="15" customHeight="1" x14ac:dyDescent="0.15">
      <c r="B64" s="34" t="s">
        <v>82</v>
      </c>
      <c r="C64" s="233"/>
      <c r="F64" s="18">
        <v>248</v>
      </c>
      <c r="G64" s="18">
        <v>184</v>
      </c>
      <c r="H64" s="18">
        <v>64</v>
      </c>
      <c r="I64" s="18">
        <v>35</v>
      </c>
      <c r="J64" s="67">
        <v>22</v>
      </c>
      <c r="K64" s="109">
        <f t="shared" si="18"/>
        <v>12.506303580433686</v>
      </c>
      <c r="L64" s="24">
        <f t="shared" si="19"/>
        <v>27.586206896551722</v>
      </c>
      <c r="M64" s="4">
        <f t="shared" si="20"/>
        <v>4.86322188449848</v>
      </c>
      <c r="N64" s="4">
        <f t="shared" si="21"/>
        <v>3.1166518254674975</v>
      </c>
      <c r="O64" s="4">
        <f t="shared" si="22"/>
        <v>2.093244529019981</v>
      </c>
      <c r="R64" s="187"/>
    </row>
    <row r="65" spans="2:18" ht="15" customHeight="1" x14ac:dyDescent="0.15">
      <c r="B65" s="34" t="s">
        <v>83</v>
      </c>
      <c r="C65" s="233"/>
      <c r="F65" s="18">
        <v>85</v>
      </c>
      <c r="G65" s="18">
        <v>57</v>
      </c>
      <c r="H65" s="18">
        <v>28</v>
      </c>
      <c r="I65" s="18">
        <v>19</v>
      </c>
      <c r="J65" s="67">
        <v>15</v>
      </c>
      <c r="K65" s="109">
        <f t="shared" si="18"/>
        <v>4.2864346949067071</v>
      </c>
      <c r="L65" s="24">
        <f t="shared" si="19"/>
        <v>8.5457271364317844</v>
      </c>
      <c r="M65" s="4">
        <f t="shared" si="20"/>
        <v>2.1276595744680851</v>
      </c>
      <c r="N65" s="4">
        <f t="shared" si="21"/>
        <v>1.6918967052537845</v>
      </c>
      <c r="O65" s="4">
        <f t="shared" si="22"/>
        <v>1.4272121788772598</v>
      </c>
      <c r="R65" s="187"/>
    </row>
    <row r="66" spans="2:18" ht="15" customHeight="1" x14ac:dyDescent="0.15">
      <c r="B66" s="34" t="s">
        <v>334</v>
      </c>
      <c r="C66" s="233"/>
      <c r="F66" s="18">
        <v>33</v>
      </c>
      <c r="G66" s="18">
        <v>25</v>
      </c>
      <c r="H66" s="18">
        <v>8</v>
      </c>
      <c r="I66" s="18">
        <v>3</v>
      </c>
      <c r="J66" s="67">
        <v>2</v>
      </c>
      <c r="K66" s="109">
        <f t="shared" si="18"/>
        <v>1.6641452344931922</v>
      </c>
      <c r="L66" s="24">
        <f t="shared" si="19"/>
        <v>3.7481259370314843</v>
      </c>
      <c r="M66" s="4">
        <f t="shared" si="20"/>
        <v>0.60790273556231</v>
      </c>
      <c r="N66" s="4">
        <f t="shared" si="21"/>
        <v>0.26714158504007124</v>
      </c>
      <c r="O66" s="4">
        <f t="shared" si="22"/>
        <v>0.19029495718363465</v>
      </c>
      <c r="R66" s="187"/>
    </row>
    <row r="67" spans="2:18" ht="15" customHeight="1" x14ac:dyDescent="0.15">
      <c r="B67" s="34" t="s">
        <v>84</v>
      </c>
      <c r="C67" s="233"/>
      <c r="F67" s="18">
        <v>36</v>
      </c>
      <c r="G67" s="18">
        <v>23</v>
      </c>
      <c r="H67" s="18">
        <v>13</v>
      </c>
      <c r="I67" s="18">
        <v>6</v>
      </c>
      <c r="J67" s="67">
        <v>6</v>
      </c>
      <c r="K67" s="109">
        <f t="shared" si="18"/>
        <v>1.8154311649016641</v>
      </c>
      <c r="L67" s="24">
        <f t="shared" si="19"/>
        <v>3.4482758620689653</v>
      </c>
      <c r="M67" s="4">
        <f t="shared" si="20"/>
        <v>0.9878419452887538</v>
      </c>
      <c r="N67" s="4">
        <f t="shared" si="21"/>
        <v>0.53428317008014248</v>
      </c>
      <c r="O67" s="4">
        <f t="shared" si="22"/>
        <v>0.57088487155090395</v>
      </c>
      <c r="R67" s="187"/>
    </row>
    <row r="68" spans="2:18" ht="15" customHeight="1" x14ac:dyDescent="0.15">
      <c r="B68" s="34" t="s">
        <v>85</v>
      </c>
      <c r="C68" s="233"/>
      <c r="F68" s="18">
        <v>3</v>
      </c>
      <c r="G68" s="18">
        <v>3</v>
      </c>
      <c r="H68" s="18">
        <v>0</v>
      </c>
      <c r="I68" s="18">
        <v>2</v>
      </c>
      <c r="J68" s="67">
        <v>2</v>
      </c>
      <c r="K68" s="109">
        <f t="shared" si="18"/>
        <v>0.15128593040847202</v>
      </c>
      <c r="L68" s="24">
        <f t="shared" si="19"/>
        <v>0.4497751124437781</v>
      </c>
      <c r="M68" s="4">
        <f t="shared" si="20"/>
        <v>0</v>
      </c>
      <c r="N68" s="4">
        <f t="shared" si="21"/>
        <v>0.17809439002671415</v>
      </c>
      <c r="O68" s="4">
        <f t="shared" si="22"/>
        <v>0.19029495718363465</v>
      </c>
      <c r="R68" s="187"/>
    </row>
    <row r="69" spans="2:18" ht="15" customHeight="1" x14ac:dyDescent="0.15">
      <c r="B69" s="34" t="s">
        <v>158</v>
      </c>
      <c r="C69" s="233"/>
      <c r="D69" s="36"/>
      <c r="E69" s="36"/>
      <c r="F69" s="19">
        <v>506</v>
      </c>
      <c r="G69" s="19">
        <v>87</v>
      </c>
      <c r="H69" s="19">
        <v>419</v>
      </c>
      <c r="I69" s="19">
        <v>234</v>
      </c>
      <c r="J69" s="72">
        <v>221</v>
      </c>
      <c r="K69" s="113">
        <f t="shared" si="18"/>
        <v>25.51689359556228</v>
      </c>
      <c r="L69" s="26">
        <f t="shared" si="19"/>
        <v>13.043478260869565</v>
      </c>
      <c r="M69" s="5">
        <f t="shared" si="20"/>
        <v>31.838905775075986</v>
      </c>
      <c r="N69" s="5">
        <f t="shared" si="21"/>
        <v>20.837043633125557</v>
      </c>
      <c r="O69" s="5">
        <f t="shared" si="22"/>
        <v>21.027592768791628</v>
      </c>
      <c r="R69" s="187"/>
    </row>
    <row r="70" spans="2:18" ht="15" customHeight="1" x14ac:dyDescent="0.15">
      <c r="B70" s="38" t="s">
        <v>1</v>
      </c>
      <c r="C70" s="78"/>
      <c r="D70" s="28"/>
      <c r="E70" s="29"/>
      <c r="F70" s="39">
        <f t="shared" ref="F70:O70" si="23">SUM(F61:F69)</f>
        <v>1983</v>
      </c>
      <c r="G70" s="39">
        <f t="shared" si="23"/>
        <v>667</v>
      </c>
      <c r="H70" s="39">
        <f t="shared" si="23"/>
        <v>1316</v>
      </c>
      <c r="I70" s="39">
        <f t="shared" si="23"/>
        <v>1123</v>
      </c>
      <c r="J70" s="68">
        <f t="shared" si="23"/>
        <v>1051</v>
      </c>
      <c r="K70" s="110">
        <f t="shared" si="23"/>
        <v>100</v>
      </c>
      <c r="L70" s="25">
        <f t="shared" si="23"/>
        <v>100</v>
      </c>
      <c r="M70" s="6">
        <f t="shared" si="23"/>
        <v>100</v>
      </c>
      <c r="N70" s="6">
        <f t="shared" si="23"/>
        <v>100</v>
      </c>
      <c r="O70" s="6">
        <f t="shared" si="23"/>
        <v>100</v>
      </c>
    </row>
    <row r="71" spans="2:18" ht="15" customHeight="1" x14ac:dyDescent="0.15">
      <c r="B71" s="38" t="s">
        <v>107</v>
      </c>
      <c r="C71" s="78"/>
      <c r="D71" s="28"/>
      <c r="E71" s="29"/>
      <c r="F71" s="40">
        <v>2.1062965470548409</v>
      </c>
      <c r="G71" s="40">
        <v>2.8137931034482757</v>
      </c>
      <c r="H71" s="40">
        <v>1.6488294314381271</v>
      </c>
      <c r="I71" s="40">
        <v>1.3588301462317209</v>
      </c>
      <c r="J71" s="40">
        <v>1.2927710843373494</v>
      </c>
    </row>
    <row r="72" spans="2:18" ht="15" customHeight="1" x14ac:dyDescent="0.15">
      <c r="B72" s="38" t="s">
        <v>108</v>
      </c>
      <c r="C72" s="78"/>
      <c r="D72" s="28"/>
      <c r="E72" s="29"/>
      <c r="F72" s="47">
        <v>14</v>
      </c>
      <c r="G72" s="47">
        <v>14</v>
      </c>
      <c r="H72" s="47">
        <v>9</v>
      </c>
      <c r="I72" s="47">
        <v>10</v>
      </c>
      <c r="J72" s="47">
        <v>10</v>
      </c>
    </row>
    <row r="73" spans="2:18" ht="15" customHeight="1" x14ac:dyDescent="0.15">
      <c r="B73" s="85" t="s">
        <v>150</v>
      </c>
      <c r="C73" s="85"/>
      <c r="H73" s="7"/>
      <c r="I73" s="7"/>
      <c r="L73" s="7"/>
      <c r="Q73" s="31"/>
    </row>
    <row r="74" spans="2:18" ht="13.65" customHeight="1" x14ac:dyDescent="0.15">
      <c r="B74" s="64"/>
      <c r="C74" s="33"/>
      <c r="D74" s="33"/>
      <c r="E74" s="33"/>
      <c r="F74" s="79"/>
      <c r="G74" s="86"/>
      <c r="H74" s="83" t="s">
        <v>2</v>
      </c>
      <c r="I74" s="86"/>
      <c r="J74" s="86"/>
      <c r="K74" s="106"/>
      <c r="L74" s="86"/>
      <c r="M74" s="83" t="s">
        <v>3</v>
      </c>
      <c r="N74" s="86"/>
      <c r="O74" s="84"/>
    </row>
    <row r="75" spans="2:18" ht="22.65" customHeight="1" x14ac:dyDescent="0.15">
      <c r="B75" s="34"/>
      <c r="C75" s="233"/>
      <c r="E75" s="75"/>
      <c r="F75" s="96" t="s">
        <v>512</v>
      </c>
      <c r="G75" s="96" t="s">
        <v>210</v>
      </c>
      <c r="H75" s="96" t="s">
        <v>211</v>
      </c>
      <c r="I75" s="96" t="s">
        <v>514</v>
      </c>
      <c r="J75" s="102" t="s">
        <v>213</v>
      </c>
      <c r="K75" s="105" t="s">
        <v>512</v>
      </c>
      <c r="L75" s="96" t="s">
        <v>210</v>
      </c>
      <c r="M75" s="96" t="s">
        <v>211</v>
      </c>
      <c r="N75" s="96" t="s">
        <v>514</v>
      </c>
      <c r="O75" s="96" t="s">
        <v>213</v>
      </c>
    </row>
    <row r="76" spans="2:18" ht="12" customHeight="1" x14ac:dyDescent="0.15">
      <c r="B76" s="35"/>
      <c r="C76" s="88"/>
      <c r="D76" s="36"/>
      <c r="E76" s="76"/>
      <c r="F76" s="37"/>
      <c r="G76" s="37"/>
      <c r="H76" s="37"/>
      <c r="I76" s="37"/>
      <c r="J76" s="66"/>
      <c r="K76" s="107">
        <f>F$16</f>
        <v>1983</v>
      </c>
      <c r="L76" s="2">
        <f>G$16</f>
        <v>667</v>
      </c>
      <c r="M76" s="2">
        <f>H$16</f>
        <v>1316</v>
      </c>
      <c r="N76" s="2">
        <f>I$16</f>
        <v>1123</v>
      </c>
      <c r="O76" s="2">
        <f>J$16</f>
        <v>1051</v>
      </c>
    </row>
    <row r="77" spans="2:18" ht="15" customHeight="1" x14ac:dyDescent="0.15">
      <c r="B77" s="34" t="s">
        <v>186</v>
      </c>
      <c r="C77" s="233"/>
      <c r="F77" s="18">
        <v>48</v>
      </c>
      <c r="G77" s="18">
        <v>2</v>
      </c>
      <c r="H77" s="18">
        <v>46</v>
      </c>
      <c r="I77" s="18">
        <v>104</v>
      </c>
      <c r="J77" s="67">
        <v>104</v>
      </c>
      <c r="K77" s="109">
        <f t="shared" ref="K77:K85" si="24">F77/K$60*100</f>
        <v>2.4205748865355523</v>
      </c>
      <c r="L77" s="24">
        <f t="shared" ref="L77:L85" si="25">G77/L$60*100</f>
        <v>0.29985007496251875</v>
      </c>
      <c r="M77" s="4">
        <f t="shared" ref="M77:M85" si="26">H77/M$60*100</f>
        <v>3.4954407294832825</v>
      </c>
      <c r="N77" s="4">
        <f t="shared" ref="N77:N85" si="27">I77/N$60*100</f>
        <v>9.2609082813891366</v>
      </c>
      <c r="O77" s="4">
        <f t="shared" ref="O77:O85" si="28">J77/O$60*100</f>
        <v>9.8953377735490005</v>
      </c>
      <c r="R77" s="187"/>
    </row>
    <row r="78" spans="2:18" ht="15" customHeight="1" x14ac:dyDescent="0.15">
      <c r="B78" s="34" t="s">
        <v>73</v>
      </c>
      <c r="C78" s="233"/>
      <c r="F78" s="18">
        <v>349</v>
      </c>
      <c r="G78" s="18">
        <v>147</v>
      </c>
      <c r="H78" s="18">
        <v>202</v>
      </c>
      <c r="I78" s="18">
        <v>349</v>
      </c>
      <c r="J78" s="67">
        <v>326</v>
      </c>
      <c r="K78" s="109">
        <f t="shared" si="24"/>
        <v>17.599596570852245</v>
      </c>
      <c r="L78" s="24">
        <f t="shared" si="25"/>
        <v>22.038980509745127</v>
      </c>
      <c r="M78" s="4">
        <f t="shared" si="26"/>
        <v>15.34954407294833</v>
      </c>
      <c r="N78" s="4">
        <f t="shared" si="27"/>
        <v>31.077471059661622</v>
      </c>
      <c r="O78" s="4">
        <f t="shared" si="28"/>
        <v>31.018078020932442</v>
      </c>
      <c r="R78" s="187"/>
    </row>
    <row r="79" spans="2:18" ht="15" customHeight="1" x14ac:dyDescent="0.15">
      <c r="B79" s="34" t="s">
        <v>81</v>
      </c>
      <c r="C79" s="233"/>
      <c r="F79" s="18">
        <v>462</v>
      </c>
      <c r="G79" s="18">
        <v>259</v>
      </c>
      <c r="H79" s="18">
        <v>203</v>
      </c>
      <c r="I79" s="18">
        <v>189</v>
      </c>
      <c r="J79" s="67">
        <v>166</v>
      </c>
      <c r="K79" s="109">
        <f t="shared" si="24"/>
        <v>23.29803328290469</v>
      </c>
      <c r="L79" s="24">
        <f t="shared" si="25"/>
        <v>38.830584707646175</v>
      </c>
      <c r="M79" s="4">
        <f t="shared" si="26"/>
        <v>15.425531914893616</v>
      </c>
      <c r="N79" s="4">
        <f t="shared" si="27"/>
        <v>16.829919857524487</v>
      </c>
      <c r="O79" s="4">
        <f t="shared" si="28"/>
        <v>15.794481446241674</v>
      </c>
      <c r="R79" s="187"/>
    </row>
    <row r="80" spans="2:18" ht="15" customHeight="1" x14ac:dyDescent="0.15">
      <c r="B80" s="34" t="s">
        <v>82</v>
      </c>
      <c r="C80" s="233"/>
      <c r="F80" s="18">
        <v>236</v>
      </c>
      <c r="G80" s="18">
        <v>105</v>
      </c>
      <c r="H80" s="18">
        <v>131</v>
      </c>
      <c r="I80" s="18">
        <v>73</v>
      </c>
      <c r="J80" s="67">
        <v>66</v>
      </c>
      <c r="K80" s="109">
        <f t="shared" si="24"/>
        <v>11.901159858799797</v>
      </c>
      <c r="L80" s="24">
        <f t="shared" si="25"/>
        <v>15.742128935532234</v>
      </c>
      <c r="M80" s="4">
        <f t="shared" si="26"/>
        <v>9.9544072948328282</v>
      </c>
      <c r="N80" s="4">
        <f t="shared" si="27"/>
        <v>6.5004452359750662</v>
      </c>
      <c r="O80" s="4">
        <f t="shared" si="28"/>
        <v>6.279733587059944</v>
      </c>
      <c r="R80" s="187"/>
    </row>
    <row r="81" spans="1:18" ht="15" customHeight="1" x14ac:dyDescent="0.15">
      <c r="B81" s="34" t="s">
        <v>83</v>
      </c>
      <c r="C81" s="233"/>
      <c r="F81" s="18">
        <v>85</v>
      </c>
      <c r="G81" s="18">
        <v>20</v>
      </c>
      <c r="H81" s="18">
        <v>65</v>
      </c>
      <c r="I81" s="18">
        <v>33</v>
      </c>
      <c r="J81" s="67">
        <v>32</v>
      </c>
      <c r="K81" s="109">
        <f t="shared" si="24"/>
        <v>4.2864346949067071</v>
      </c>
      <c r="L81" s="24">
        <f t="shared" si="25"/>
        <v>2.9985007496251872</v>
      </c>
      <c r="M81" s="4">
        <f t="shared" si="26"/>
        <v>4.9392097264437691</v>
      </c>
      <c r="N81" s="4">
        <f t="shared" si="27"/>
        <v>2.9385574354407837</v>
      </c>
      <c r="O81" s="4">
        <f t="shared" si="28"/>
        <v>3.0447193149381544</v>
      </c>
      <c r="R81" s="187"/>
    </row>
    <row r="82" spans="1:18" ht="15" customHeight="1" x14ac:dyDescent="0.15">
      <c r="B82" s="34" t="s">
        <v>334</v>
      </c>
      <c r="C82" s="233"/>
      <c r="F82" s="18">
        <v>85</v>
      </c>
      <c r="G82" s="18">
        <v>12</v>
      </c>
      <c r="H82" s="18">
        <v>73</v>
      </c>
      <c r="I82" s="18">
        <v>37</v>
      </c>
      <c r="J82" s="67">
        <v>35</v>
      </c>
      <c r="K82" s="109">
        <f t="shared" si="24"/>
        <v>4.2864346949067071</v>
      </c>
      <c r="L82" s="24">
        <f t="shared" si="25"/>
        <v>1.7991004497751124</v>
      </c>
      <c r="M82" s="4">
        <f t="shared" si="26"/>
        <v>5.547112462006079</v>
      </c>
      <c r="N82" s="4">
        <f t="shared" si="27"/>
        <v>3.2947462154942118</v>
      </c>
      <c r="O82" s="4">
        <f t="shared" si="28"/>
        <v>3.3301617507136063</v>
      </c>
      <c r="R82" s="187"/>
    </row>
    <row r="83" spans="1:18" ht="15" customHeight="1" x14ac:dyDescent="0.15">
      <c r="B83" s="34" t="s">
        <v>84</v>
      </c>
      <c r="C83" s="233"/>
      <c r="F83" s="18">
        <v>67</v>
      </c>
      <c r="G83" s="18">
        <v>12</v>
      </c>
      <c r="H83" s="18">
        <v>55</v>
      </c>
      <c r="I83" s="18">
        <v>24</v>
      </c>
      <c r="J83" s="67">
        <v>24</v>
      </c>
      <c r="K83" s="109">
        <f t="shared" si="24"/>
        <v>3.3787191124558746</v>
      </c>
      <c r="L83" s="24">
        <f t="shared" si="25"/>
        <v>1.7991004497751124</v>
      </c>
      <c r="M83" s="4">
        <f t="shared" si="26"/>
        <v>4.1793313069908811</v>
      </c>
      <c r="N83" s="4">
        <f t="shared" si="27"/>
        <v>2.1371326803205699</v>
      </c>
      <c r="O83" s="4">
        <f t="shared" si="28"/>
        <v>2.2835394862036158</v>
      </c>
      <c r="R83" s="187"/>
    </row>
    <row r="84" spans="1:18" ht="15" customHeight="1" x14ac:dyDescent="0.15">
      <c r="B84" s="34" t="s">
        <v>85</v>
      </c>
      <c r="C84" s="233"/>
      <c r="F84" s="18">
        <v>43</v>
      </c>
      <c r="G84" s="18">
        <v>1</v>
      </c>
      <c r="H84" s="18">
        <v>42</v>
      </c>
      <c r="I84" s="18">
        <v>13</v>
      </c>
      <c r="J84" s="67">
        <v>13</v>
      </c>
      <c r="K84" s="109">
        <f t="shared" si="24"/>
        <v>2.1684316691880987</v>
      </c>
      <c r="L84" s="24">
        <f t="shared" si="25"/>
        <v>0.14992503748125938</v>
      </c>
      <c r="M84" s="4">
        <f t="shared" si="26"/>
        <v>3.1914893617021276</v>
      </c>
      <c r="N84" s="4">
        <f t="shared" si="27"/>
        <v>1.1576135351736421</v>
      </c>
      <c r="O84" s="4">
        <f t="shared" si="28"/>
        <v>1.2369172216936251</v>
      </c>
      <c r="R84" s="187"/>
    </row>
    <row r="85" spans="1:18" ht="15" customHeight="1" x14ac:dyDescent="0.15">
      <c r="B85" s="34" t="s">
        <v>158</v>
      </c>
      <c r="C85" s="233"/>
      <c r="D85" s="36"/>
      <c r="E85" s="36"/>
      <c r="F85" s="19">
        <v>608</v>
      </c>
      <c r="G85" s="19">
        <v>109</v>
      </c>
      <c r="H85" s="19">
        <v>499</v>
      </c>
      <c r="I85" s="19">
        <v>301</v>
      </c>
      <c r="J85" s="72">
        <v>285</v>
      </c>
      <c r="K85" s="113">
        <f t="shared" si="24"/>
        <v>30.660615229450329</v>
      </c>
      <c r="L85" s="26">
        <f t="shared" si="25"/>
        <v>16.34182908545727</v>
      </c>
      <c r="M85" s="5">
        <f t="shared" si="26"/>
        <v>37.91793313069909</v>
      </c>
      <c r="N85" s="5">
        <f t="shared" si="27"/>
        <v>26.803205699020481</v>
      </c>
      <c r="O85" s="5">
        <f t="shared" si="28"/>
        <v>27.117031398667933</v>
      </c>
      <c r="R85" s="187"/>
    </row>
    <row r="86" spans="1:18" ht="15" customHeight="1" x14ac:dyDescent="0.15">
      <c r="B86" s="38" t="s">
        <v>1</v>
      </c>
      <c r="C86" s="78"/>
      <c r="D86" s="28"/>
      <c r="E86" s="29"/>
      <c r="F86" s="39">
        <f t="shared" ref="F86:O86" si="29">SUM(F77:F85)</f>
        <v>1983</v>
      </c>
      <c r="G86" s="39">
        <f t="shared" si="29"/>
        <v>667</v>
      </c>
      <c r="H86" s="39">
        <f t="shared" si="29"/>
        <v>1316</v>
      </c>
      <c r="I86" s="39">
        <f t="shared" si="29"/>
        <v>1123</v>
      </c>
      <c r="J86" s="68">
        <f t="shared" si="29"/>
        <v>1051</v>
      </c>
      <c r="K86" s="110">
        <f t="shared" si="29"/>
        <v>100</v>
      </c>
      <c r="L86" s="25">
        <f t="shared" si="29"/>
        <v>100</v>
      </c>
      <c r="M86" s="6">
        <f t="shared" si="29"/>
        <v>100</v>
      </c>
      <c r="N86" s="6">
        <f t="shared" si="29"/>
        <v>100</v>
      </c>
      <c r="O86" s="6">
        <f t="shared" si="29"/>
        <v>100</v>
      </c>
    </row>
    <row r="87" spans="1:18" ht="15" customHeight="1" x14ac:dyDescent="0.15">
      <c r="B87" s="38" t="s">
        <v>107</v>
      </c>
      <c r="C87" s="78"/>
      <c r="D87" s="28"/>
      <c r="E87" s="29"/>
      <c r="F87" s="40">
        <v>3.2323363190423464</v>
      </c>
      <c r="G87" s="40">
        <v>2.600391127114309</v>
      </c>
      <c r="H87" s="40">
        <v>3.6639463766871989</v>
      </c>
      <c r="I87" s="40">
        <v>2.266816877402956</v>
      </c>
      <c r="J87" s="40">
        <v>2.2652082051112723</v>
      </c>
    </row>
    <row r="88" spans="1:18" ht="15" customHeight="1" x14ac:dyDescent="0.15">
      <c r="B88" s="38" t="s">
        <v>108</v>
      </c>
      <c r="C88" s="78"/>
      <c r="D88" s="28"/>
      <c r="E88" s="29"/>
      <c r="F88" s="47">
        <v>43.75</v>
      </c>
      <c r="G88" s="47">
        <v>10.76923076923077</v>
      </c>
      <c r="H88" s="47">
        <v>43.75</v>
      </c>
      <c r="I88" s="47">
        <v>25</v>
      </c>
      <c r="J88" s="47">
        <v>25</v>
      </c>
    </row>
    <row r="89" spans="1:18" ht="15" customHeight="1" x14ac:dyDescent="0.15">
      <c r="B89" s="62"/>
      <c r="C89" s="62"/>
      <c r="D89" s="45"/>
      <c r="E89" s="45"/>
      <c r="F89" s="111"/>
      <c r="G89" s="111"/>
      <c r="H89" s="111"/>
      <c r="I89" s="111"/>
      <c r="J89" s="111"/>
    </row>
    <row r="90" spans="1:18" ht="13.65" customHeight="1" x14ac:dyDescent="0.15">
      <c r="A90" s="73" t="s">
        <v>595</v>
      </c>
      <c r="B90" s="22"/>
      <c r="C90" s="22"/>
      <c r="H90" s="7"/>
    </row>
    <row r="91" spans="1:18" ht="15" customHeight="1" x14ac:dyDescent="0.15">
      <c r="A91" s="1" t="s">
        <v>601</v>
      </c>
      <c r="B91" s="22"/>
      <c r="C91" s="22"/>
      <c r="H91" s="7"/>
      <c r="I91" s="7"/>
      <c r="L91" s="7"/>
    </row>
    <row r="92" spans="1:18" ht="13.65" customHeight="1" x14ac:dyDescent="0.15">
      <c r="B92" s="64"/>
      <c r="C92" s="33"/>
      <c r="D92" s="33"/>
      <c r="E92" s="33"/>
      <c r="F92" s="79"/>
      <c r="G92" s="86"/>
      <c r="H92" s="83" t="s">
        <v>2</v>
      </c>
      <c r="I92" s="86"/>
      <c r="J92" s="86"/>
      <c r="K92" s="106"/>
      <c r="L92" s="86"/>
      <c r="M92" s="83" t="s">
        <v>3</v>
      </c>
      <c r="N92" s="86"/>
      <c r="O92" s="84"/>
    </row>
    <row r="93" spans="1:18" ht="22.65" customHeight="1" x14ac:dyDescent="0.15">
      <c r="B93" s="34"/>
      <c r="C93" s="233"/>
      <c r="E93" s="75"/>
      <c r="F93" s="96" t="s">
        <v>512</v>
      </c>
      <c r="G93" s="96" t="s">
        <v>210</v>
      </c>
      <c r="H93" s="96" t="s">
        <v>211</v>
      </c>
      <c r="I93" s="96" t="s">
        <v>514</v>
      </c>
      <c r="J93" s="102" t="s">
        <v>213</v>
      </c>
      <c r="K93" s="105" t="s">
        <v>512</v>
      </c>
      <c r="L93" s="96" t="s">
        <v>210</v>
      </c>
      <c r="M93" s="96" t="s">
        <v>211</v>
      </c>
      <c r="N93" s="96" t="s">
        <v>514</v>
      </c>
      <c r="O93" s="96" t="s">
        <v>213</v>
      </c>
    </row>
    <row r="94" spans="1:18" ht="12" customHeight="1" x14ac:dyDescent="0.15">
      <c r="B94" s="35"/>
      <c r="C94" s="88"/>
      <c r="D94" s="36"/>
      <c r="E94" s="76"/>
      <c r="F94" s="37"/>
      <c r="G94" s="37"/>
      <c r="H94" s="37"/>
      <c r="I94" s="37"/>
      <c r="J94" s="66"/>
      <c r="K94" s="107">
        <f>F$16-F61</f>
        <v>1935</v>
      </c>
      <c r="L94" s="2">
        <f t="shared" ref="L94:O94" si="30">G$16-G61</f>
        <v>665</v>
      </c>
      <c r="M94" s="2">
        <f t="shared" si="30"/>
        <v>1270</v>
      </c>
      <c r="N94" s="2">
        <f t="shared" si="30"/>
        <v>1019</v>
      </c>
      <c r="O94" s="2">
        <f t="shared" si="30"/>
        <v>947</v>
      </c>
    </row>
    <row r="95" spans="1:18" ht="15" customHeight="1" x14ac:dyDescent="0.15">
      <c r="B95" s="34" t="s">
        <v>188</v>
      </c>
      <c r="C95" s="233"/>
      <c r="F95" s="18">
        <v>1115</v>
      </c>
      <c r="G95" s="18">
        <v>503</v>
      </c>
      <c r="H95" s="18">
        <v>612</v>
      </c>
      <c r="I95" s="18">
        <v>531</v>
      </c>
      <c r="J95" s="67">
        <v>478</v>
      </c>
      <c r="K95" s="109">
        <f t="shared" ref="K95:O101" si="31">F95/K$94*100</f>
        <v>57.622739018087856</v>
      </c>
      <c r="L95" s="24">
        <f t="shared" si="31"/>
        <v>75.63909774436091</v>
      </c>
      <c r="M95" s="4">
        <f t="shared" si="31"/>
        <v>48.188976377952756</v>
      </c>
      <c r="N95" s="4">
        <f t="shared" si="31"/>
        <v>52.109911678115793</v>
      </c>
      <c r="O95" s="4">
        <f t="shared" si="31"/>
        <v>50.475184794086594</v>
      </c>
      <c r="R95" s="187"/>
    </row>
    <row r="96" spans="1:18" ht="15" customHeight="1" x14ac:dyDescent="0.15">
      <c r="B96" s="34" t="s">
        <v>183</v>
      </c>
      <c r="C96" s="233"/>
      <c r="F96" s="18">
        <v>32</v>
      </c>
      <c r="G96" s="18">
        <v>23</v>
      </c>
      <c r="H96" s="18">
        <v>9</v>
      </c>
      <c r="I96" s="18">
        <v>1</v>
      </c>
      <c r="J96" s="67">
        <v>1</v>
      </c>
      <c r="K96" s="109">
        <f t="shared" si="31"/>
        <v>1.6537467700258397</v>
      </c>
      <c r="L96" s="24">
        <f t="shared" si="31"/>
        <v>3.4586466165413534</v>
      </c>
      <c r="M96" s="4">
        <f t="shared" si="31"/>
        <v>0.70866141732283461</v>
      </c>
      <c r="N96" s="4">
        <f t="shared" si="31"/>
        <v>9.8135426889106966E-2</v>
      </c>
      <c r="O96" s="4">
        <f t="shared" si="31"/>
        <v>0.10559662090813093</v>
      </c>
      <c r="R96" s="187"/>
    </row>
    <row r="97" spans="1:19" ht="15" customHeight="1" x14ac:dyDescent="0.15">
      <c r="B97" s="34" t="s">
        <v>184</v>
      </c>
      <c r="C97" s="233"/>
      <c r="F97" s="18">
        <v>48</v>
      </c>
      <c r="G97" s="18">
        <v>17</v>
      </c>
      <c r="H97" s="18">
        <v>31</v>
      </c>
      <c r="I97" s="18">
        <v>8</v>
      </c>
      <c r="J97" s="67">
        <v>5</v>
      </c>
      <c r="K97" s="109">
        <f t="shared" si="31"/>
        <v>2.4806201550387597</v>
      </c>
      <c r="L97" s="24">
        <f t="shared" si="31"/>
        <v>2.5563909774436091</v>
      </c>
      <c r="M97" s="4">
        <f t="shared" si="31"/>
        <v>2.4409448818897639</v>
      </c>
      <c r="N97" s="4">
        <f t="shared" si="31"/>
        <v>0.78508341511285573</v>
      </c>
      <c r="O97" s="4">
        <f t="shared" si="31"/>
        <v>0.52798310454065467</v>
      </c>
      <c r="R97" s="187"/>
    </row>
    <row r="98" spans="1:19" ht="15" customHeight="1" x14ac:dyDescent="0.15">
      <c r="B98" s="34" t="s">
        <v>154</v>
      </c>
      <c r="C98" s="233"/>
      <c r="F98" s="18">
        <v>150</v>
      </c>
      <c r="G98" s="18">
        <v>32</v>
      </c>
      <c r="H98" s="18">
        <v>118</v>
      </c>
      <c r="I98" s="18">
        <v>100</v>
      </c>
      <c r="J98" s="67">
        <v>97</v>
      </c>
      <c r="K98" s="109">
        <f t="shared" si="31"/>
        <v>7.7519379844961236</v>
      </c>
      <c r="L98" s="24">
        <f t="shared" si="31"/>
        <v>4.8120300751879705</v>
      </c>
      <c r="M98" s="4">
        <f t="shared" si="31"/>
        <v>9.2913385826771648</v>
      </c>
      <c r="N98" s="4">
        <f t="shared" si="31"/>
        <v>9.8135426889106974</v>
      </c>
      <c r="O98" s="4">
        <f t="shared" si="31"/>
        <v>10.2428722280887</v>
      </c>
      <c r="R98" s="187"/>
    </row>
    <row r="99" spans="1:19" ht="15" customHeight="1" x14ac:dyDescent="0.15">
      <c r="B99" s="34" t="s">
        <v>179</v>
      </c>
      <c r="C99" s="233"/>
      <c r="F99" s="18">
        <v>0</v>
      </c>
      <c r="G99" s="18">
        <v>0</v>
      </c>
      <c r="H99" s="18">
        <v>0</v>
      </c>
      <c r="I99" s="18">
        <v>0</v>
      </c>
      <c r="J99" s="67">
        <v>0</v>
      </c>
      <c r="K99" s="109">
        <f t="shared" si="31"/>
        <v>0</v>
      </c>
      <c r="L99" s="24">
        <f t="shared" si="31"/>
        <v>0</v>
      </c>
      <c r="M99" s="4">
        <f t="shared" si="31"/>
        <v>0</v>
      </c>
      <c r="N99" s="4">
        <f t="shared" si="31"/>
        <v>0</v>
      </c>
      <c r="O99" s="4">
        <f t="shared" si="31"/>
        <v>0</v>
      </c>
      <c r="R99" s="187"/>
    </row>
    <row r="100" spans="1:19" ht="15" customHeight="1" x14ac:dyDescent="0.15">
      <c r="B100" s="34" t="s">
        <v>172</v>
      </c>
      <c r="C100" s="233"/>
      <c r="F100" s="18">
        <v>84</v>
      </c>
      <c r="G100" s="18">
        <v>3</v>
      </c>
      <c r="H100" s="18">
        <v>81</v>
      </c>
      <c r="I100" s="18">
        <v>145</v>
      </c>
      <c r="J100" s="67">
        <v>145</v>
      </c>
      <c r="K100" s="109">
        <f t="shared" si="31"/>
        <v>4.3410852713178292</v>
      </c>
      <c r="L100" s="24">
        <f t="shared" si="31"/>
        <v>0.45112781954887221</v>
      </c>
      <c r="M100" s="4">
        <f t="shared" si="31"/>
        <v>6.377952755905512</v>
      </c>
      <c r="N100" s="4">
        <f t="shared" si="31"/>
        <v>14.229636898920511</v>
      </c>
      <c r="O100" s="4">
        <f t="shared" si="31"/>
        <v>15.311510031678988</v>
      </c>
      <c r="R100" s="187"/>
    </row>
    <row r="101" spans="1:19" ht="15" customHeight="1" x14ac:dyDescent="0.15">
      <c r="B101" s="34" t="s">
        <v>158</v>
      </c>
      <c r="C101" s="233"/>
      <c r="D101" s="36"/>
      <c r="E101" s="36"/>
      <c r="F101" s="19">
        <v>506</v>
      </c>
      <c r="G101" s="19">
        <v>87</v>
      </c>
      <c r="H101" s="19">
        <v>419</v>
      </c>
      <c r="I101" s="19">
        <v>234</v>
      </c>
      <c r="J101" s="72">
        <v>221</v>
      </c>
      <c r="K101" s="113">
        <f t="shared" si="31"/>
        <v>26.149870801033593</v>
      </c>
      <c r="L101" s="26">
        <f t="shared" si="31"/>
        <v>13.082706766917292</v>
      </c>
      <c r="M101" s="5">
        <f t="shared" si="31"/>
        <v>32.99212598425197</v>
      </c>
      <c r="N101" s="5">
        <f t="shared" si="31"/>
        <v>22.963689892051033</v>
      </c>
      <c r="O101" s="5">
        <f t="shared" si="31"/>
        <v>23.336853220696938</v>
      </c>
      <c r="R101" s="187"/>
    </row>
    <row r="102" spans="1:19" ht="15" customHeight="1" x14ac:dyDescent="0.15">
      <c r="B102" s="38" t="s">
        <v>1</v>
      </c>
      <c r="C102" s="78"/>
      <c r="D102" s="28"/>
      <c r="E102" s="29"/>
      <c r="F102" s="39">
        <f t="shared" ref="F102:O102" si="32">SUM(F95:F101)</f>
        <v>1935</v>
      </c>
      <c r="G102" s="39">
        <f t="shared" si="32"/>
        <v>665</v>
      </c>
      <c r="H102" s="39">
        <f t="shared" si="32"/>
        <v>1270</v>
      </c>
      <c r="I102" s="39">
        <f t="shared" si="32"/>
        <v>1019</v>
      </c>
      <c r="J102" s="68">
        <f t="shared" si="32"/>
        <v>947</v>
      </c>
      <c r="K102" s="110">
        <f t="shared" si="32"/>
        <v>100</v>
      </c>
      <c r="L102" s="25">
        <f t="shared" si="32"/>
        <v>100.00000000000003</v>
      </c>
      <c r="M102" s="6">
        <f t="shared" si="32"/>
        <v>100</v>
      </c>
      <c r="N102" s="6">
        <f t="shared" si="32"/>
        <v>100</v>
      </c>
      <c r="O102" s="6">
        <f t="shared" si="32"/>
        <v>100</v>
      </c>
    </row>
    <row r="103" spans="1:19" ht="15" customHeight="1" x14ac:dyDescent="0.15">
      <c r="B103" s="38" t="s">
        <v>91</v>
      </c>
      <c r="C103" s="78"/>
      <c r="D103" s="28"/>
      <c r="E103" s="29"/>
      <c r="F103" s="40">
        <v>12.73923378541993</v>
      </c>
      <c r="G103" s="40">
        <v>5.1361426923710649</v>
      </c>
      <c r="H103" s="40">
        <v>17.903260403260408</v>
      </c>
      <c r="I103" s="40">
        <v>25.216863815589925</v>
      </c>
      <c r="J103" s="40">
        <v>26.921815558179194</v>
      </c>
    </row>
    <row r="104" spans="1:19" ht="15" customHeight="1" x14ac:dyDescent="0.15">
      <c r="B104" s="62"/>
      <c r="C104" s="45"/>
      <c r="D104" s="45"/>
      <c r="E104" s="45"/>
      <c r="F104" s="111"/>
      <c r="G104" s="111"/>
      <c r="H104" s="111"/>
      <c r="I104" s="111"/>
      <c r="J104" s="111"/>
    </row>
    <row r="105" spans="1:19" ht="15" customHeight="1" x14ac:dyDescent="0.15">
      <c r="A105" s="1" t="s">
        <v>596</v>
      </c>
      <c r="B105" s="22"/>
      <c r="H105" s="7"/>
      <c r="I105" s="7"/>
      <c r="L105" s="7"/>
    </row>
    <row r="106" spans="1:19" ht="13.65" customHeight="1" x14ac:dyDescent="0.15">
      <c r="B106" s="64"/>
      <c r="C106" s="33"/>
      <c r="D106" s="33"/>
      <c r="E106" s="33"/>
      <c r="F106" s="33"/>
      <c r="G106" s="33"/>
      <c r="H106" s="74"/>
      <c r="I106" s="79"/>
      <c r="J106" s="86"/>
      <c r="K106" s="83" t="s">
        <v>2</v>
      </c>
      <c r="L106" s="86"/>
      <c r="M106" s="86"/>
      <c r="N106" s="106"/>
      <c r="O106" s="86"/>
      <c r="P106" s="83" t="s">
        <v>3</v>
      </c>
      <c r="Q106" s="86"/>
      <c r="R106" s="84"/>
    </row>
    <row r="107" spans="1:19" ht="22.65" customHeight="1" x14ac:dyDescent="0.15">
      <c r="B107" s="34"/>
      <c r="H107" s="75"/>
      <c r="I107" s="96" t="s">
        <v>512</v>
      </c>
      <c r="J107" s="96" t="s">
        <v>210</v>
      </c>
      <c r="K107" s="96" t="s">
        <v>211</v>
      </c>
      <c r="L107" s="96" t="s">
        <v>514</v>
      </c>
      <c r="M107" s="102" t="s">
        <v>213</v>
      </c>
      <c r="N107" s="105" t="s">
        <v>512</v>
      </c>
      <c r="O107" s="96" t="s">
        <v>210</v>
      </c>
      <c r="P107" s="96" t="s">
        <v>211</v>
      </c>
      <c r="Q107" s="96" t="s">
        <v>514</v>
      </c>
      <c r="R107" s="96" t="s">
        <v>213</v>
      </c>
    </row>
    <row r="108" spans="1:19" ht="12" customHeight="1" x14ac:dyDescent="0.15">
      <c r="B108" s="35"/>
      <c r="C108" s="36"/>
      <c r="D108" s="36"/>
      <c r="E108" s="36"/>
      <c r="F108" s="36"/>
      <c r="G108" s="36"/>
      <c r="H108" s="76"/>
      <c r="I108" s="37"/>
      <c r="J108" s="37"/>
      <c r="K108" s="37"/>
      <c r="L108" s="37"/>
      <c r="M108" s="66"/>
      <c r="N108" s="107">
        <f>K5</f>
        <v>1983</v>
      </c>
      <c r="O108" s="2">
        <f>L5</f>
        <v>667</v>
      </c>
      <c r="P108" s="2">
        <f>M5</f>
        <v>1316</v>
      </c>
      <c r="Q108" s="2">
        <f>N5</f>
        <v>1123</v>
      </c>
      <c r="R108" s="2">
        <f>O5</f>
        <v>1051</v>
      </c>
    </row>
    <row r="109" spans="1:19" ht="21" customHeight="1" x14ac:dyDescent="0.15">
      <c r="B109" s="237" t="s">
        <v>602</v>
      </c>
      <c r="C109" s="238"/>
      <c r="D109" s="238"/>
      <c r="E109" s="238"/>
      <c r="F109" s="238"/>
      <c r="G109" s="238"/>
      <c r="H109" s="383"/>
      <c r="I109" s="18">
        <v>213</v>
      </c>
      <c r="J109" s="18">
        <v>114</v>
      </c>
      <c r="K109" s="18">
        <v>99</v>
      </c>
      <c r="L109" s="18">
        <v>68</v>
      </c>
      <c r="M109" s="67">
        <v>65</v>
      </c>
      <c r="N109" s="109">
        <f t="shared" ref="N109:R113" si="33">I109/N$108*100</f>
        <v>10.741301059001513</v>
      </c>
      <c r="O109" s="24">
        <f t="shared" si="33"/>
        <v>17.091454272863569</v>
      </c>
      <c r="P109" s="4">
        <f t="shared" si="33"/>
        <v>7.5227963525835868</v>
      </c>
      <c r="Q109" s="4">
        <f t="shared" si="33"/>
        <v>6.0552092609082813</v>
      </c>
      <c r="R109" s="4">
        <f t="shared" si="33"/>
        <v>6.1845861084681255</v>
      </c>
      <c r="S109" s="187"/>
    </row>
    <row r="110" spans="1:19" ht="21" customHeight="1" x14ac:dyDescent="0.15">
      <c r="B110" s="61" t="s">
        <v>413</v>
      </c>
      <c r="C110" s="239"/>
      <c r="D110" s="239"/>
      <c r="E110" s="239"/>
      <c r="F110" s="239"/>
      <c r="G110" s="239"/>
      <c r="H110" s="75"/>
      <c r="I110" s="18">
        <v>744</v>
      </c>
      <c r="J110" s="18">
        <v>394</v>
      </c>
      <c r="K110" s="18">
        <v>350</v>
      </c>
      <c r="L110" s="18">
        <v>210</v>
      </c>
      <c r="M110" s="67">
        <v>163</v>
      </c>
      <c r="N110" s="109">
        <f t="shared" si="33"/>
        <v>37.518910741301056</v>
      </c>
      <c r="O110" s="24">
        <f t="shared" si="33"/>
        <v>59.070464767616194</v>
      </c>
      <c r="P110" s="4">
        <f t="shared" si="33"/>
        <v>26.595744680851062</v>
      </c>
      <c r="Q110" s="4">
        <f t="shared" si="33"/>
        <v>18.699910952804988</v>
      </c>
      <c r="R110" s="4">
        <f t="shared" si="33"/>
        <v>15.509039010466221</v>
      </c>
      <c r="S110" s="187"/>
    </row>
    <row r="111" spans="1:19" ht="21" customHeight="1" x14ac:dyDescent="0.15">
      <c r="B111" s="241" t="s">
        <v>414</v>
      </c>
      <c r="C111" s="242"/>
      <c r="D111" s="242"/>
      <c r="E111" s="242"/>
      <c r="F111" s="242"/>
      <c r="G111" s="242"/>
      <c r="H111" s="232"/>
      <c r="I111" s="18">
        <v>517</v>
      </c>
      <c r="J111" s="18">
        <v>97</v>
      </c>
      <c r="K111" s="18">
        <v>420</v>
      </c>
      <c r="L111" s="18">
        <v>343</v>
      </c>
      <c r="M111" s="67">
        <v>333</v>
      </c>
      <c r="N111" s="109">
        <f t="shared" si="33"/>
        <v>26.071608673726676</v>
      </c>
      <c r="O111" s="24">
        <f t="shared" si="33"/>
        <v>14.54272863568216</v>
      </c>
      <c r="P111" s="4">
        <f t="shared" si="33"/>
        <v>31.914893617021278</v>
      </c>
      <c r="Q111" s="4">
        <f t="shared" si="33"/>
        <v>30.543187889581482</v>
      </c>
      <c r="R111" s="4">
        <f t="shared" si="33"/>
        <v>31.684110371075171</v>
      </c>
      <c r="S111" s="187"/>
    </row>
    <row r="112" spans="1:19" ht="21" customHeight="1" x14ac:dyDescent="0.15">
      <c r="B112" s="61" t="s">
        <v>415</v>
      </c>
      <c r="C112" s="239"/>
      <c r="D112" s="239"/>
      <c r="E112" s="239"/>
      <c r="F112" s="239"/>
      <c r="G112" s="239"/>
      <c r="H112" s="75"/>
      <c r="I112" s="18">
        <v>413</v>
      </c>
      <c r="J112" s="18">
        <v>42</v>
      </c>
      <c r="K112" s="18">
        <v>371</v>
      </c>
      <c r="L112" s="18">
        <v>413</v>
      </c>
      <c r="M112" s="67">
        <v>402</v>
      </c>
      <c r="N112" s="109">
        <f t="shared" si="33"/>
        <v>20.827029752899648</v>
      </c>
      <c r="O112" s="24">
        <f t="shared" si="33"/>
        <v>6.2968515742128934</v>
      </c>
      <c r="P112" s="4">
        <f t="shared" si="33"/>
        <v>28.191489361702125</v>
      </c>
      <c r="Q112" s="4">
        <f t="shared" si="33"/>
        <v>36.776491540516474</v>
      </c>
      <c r="R112" s="4">
        <f t="shared" si="33"/>
        <v>38.249286393910559</v>
      </c>
      <c r="S112" s="187"/>
    </row>
    <row r="113" spans="1:19" ht="21" customHeight="1" x14ac:dyDescent="0.15">
      <c r="B113" s="61" t="s">
        <v>0</v>
      </c>
      <c r="C113" s="240"/>
      <c r="D113" s="240"/>
      <c r="E113" s="240"/>
      <c r="F113" s="240"/>
      <c r="G113" s="240"/>
      <c r="H113" s="76"/>
      <c r="I113" s="19">
        <v>96</v>
      </c>
      <c r="J113" s="19">
        <v>20</v>
      </c>
      <c r="K113" s="19">
        <v>76</v>
      </c>
      <c r="L113" s="19">
        <v>89</v>
      </c>
      <c r="M113" s="72">
        <v>88</v>
      </c>
      <c r="N113" s="113">
        <f t="shared" si="33"/>
        <v>4.8411497730711046</v>
      </c>
      <c r="O113" s="26">
        <f t="shared" si="33"/>
        <v>2.9985007496251872</v>
      </c>
      <c r="P113" s="5">
        <f t="shared" si="33"/>
        <v>5.7750759878419453</v>
      </c>
      <c r="Q113" s="5">
        <f t="shared" si="33"/>
        <v>7.92520035618878</v>
      </c>
      <c r="R113" s="5">
        <f t="shared" si="33"/>
        <v>8.3729781160799241</v>
      </c>
      <c r="S113" s="187"/>
    </row>
    <row r="114" spans="1:19" ht="15" customHeight="1" x14ac:dyDescent="0.15">
      <c r="B114" s="38" t="s">
        <v>1</v>
      </c>
      <c r="C114" s="28"/>
      <c r="D114" s="28"/>
      <c r="E114" s="28"/>
      <c r="F114" s="28"/>
      <c r="G114" s="28"/>
      <c r="H114" s="29"/>
      <c r="I114" s="39">
        <f t="shared" ref="I114:R114" si="34">SUM(I109:I113)</f>
        <v>1983</v>
      </c>
      <c r="J114" s="39">
        <f t="shared" si="34"/>
        <v>667</v>
      </c>
      <c r="K114" s="39">
        <f t="shared" si="34"/>
        <v>1316</v>
      </c>
      <c r="L114" s="39">
        <f t="shared" si="34"/>
        <v>1123</v>
      </c>
      <c r="M114" s="68">
        <f t="shared" si="34"/>
        <v>1051</v>
      </c>
      <c r="N114" s="110">
        <f t="shared" si="34"/>
        <v>100</v>
      </c>
      <c r="O114" s="25">
        <f t="shared" si="34"/>
        <v>100.00000000000001</v>
      </c>
      <c r="P114" s="6">
        <f t="shared" si="34"/>
        <v>100</v>
      </c>
      <c r="Q114" s="6">
        <f t="shared" si="34"/>
        <v>100</v>
      </c>
      <c r="R114" s="6">
        <f t="shared" si="34"/>
        <v>99.999999999999986</v>
      </c>
    </row>
    <row r="115" spans="1:19" ht="15" customHeight="1" x14ac:dyDescent="0.15">
      <c r="B115" s="62"/>
      <c r="C115" s="45"/>
      <c r="D115" s="45"/>
      <c r="E115" s="45"/>
      <c r="F115" s="111"/>
      <c r="G115" s="111"/>
      <c r="H115" s="111"/>
      <c r="I115" s="111"/>
    </row>
    <row r="116" spans="1:19" ht="13.65" customHeight="1" x14ac:dyDescent="0.15">
      <c r="A116" s="73" t="s">
        <v>597</v>
      </c>
      <c r="B116" s="22"/>
      <c r="H116" s="7"/>
    </row>
    <row r="117" spans="1:19" ht="15" customHeight="1" x14ac:dyDescent="0.15">
      <c r="A117" s="1" t="s">
        <v>598</v>
      </c>
      <c r="B117" s="22"/>
      <c r="H117" s="7"/>
      <c r="I117" s="7"/>
      <c r="L117" s="7"/>
    </row>
    <row r="118" spans="1:19" ht="13.65" customHeight="1" x14ac:dyDescent="0.15">
      <c r="B118" s="64"/>
      <c r="C118" s="33"/>
      <c r="D118" s="33"/>
      <c r="E118" s="33"/>
      <c r="F118" s="33"/>
      <c r="G118" s="33"/>
      <c r="H118" s="74"/>
      <c r="I118" s="79"/>
      <c r="J118" s="86"/>
      <c r="K118" s="83" t="s">
        <v>2</v>
      </c>
      <c r="L118" s="86"/>
      <c r="M118" s="86"/>
      <c r="N118" s="106"/>
      <c r="O118" s="86"/>
      <c r="P118" s="83" t="s">
        <v>3</v>
      </c>
      <c r="Q118" s="86"/>
      <c r="R118" s="84"/>
    </row>
    <row r="119" spans="1:19" ht="22.65" customHeight="1" x14ac:dyDescent="0.15">
      <c r="B119" s="34"/>
      <c r="H119" s="75"/>
      <c r="I119" s="96" t="s">
        <v>512</v>
      </c>
      <c r="J119" s="96" t="s">
        <v>210</v>
      </c>
      <c r="K119" s="96" t="s">
        <v>211</v>
      </c>
      <c r="L119" s="96" t="s">
        <v>514</v>
      </c>
      <c r="M119" s="102" t="s">
        <v>213</v>
      </c>
      <c r="N119" s="105" t="s">
        <v>512</v>
      </c>
      <c r="O119" s="96" t="s">
        <v>210</v>
      </c>
      <c r="P119" s="96" t="s">
        <v>211</v>
      </c>
      <c r="Q119" s="96" t="s">
        <v>514</v>
      </c>
      <c r="R119" s="96" t="s">
        <v>213</v>
      </c>
    </row>
    <row r="120" spans="1:19" ht="12" customHeight="1" x14ac:dyDescent="0.15">
      <c r="B120" s="35"/>
      <c r="C120" s="36"/>
      <c r="D120" s="36"/>
      <c r="E120" s="36"/>
      <c r="F120" s="36"/>
      <c r="G120" s="36"/>
      <c r="H120" s="76"/>
      <c r="I120" s="37"/>
      <c r="J120" s="37"/>
      <c r="K120" s="37"/>
      <c r="L120" s="37"/>
      <c r="M120" s="66"/>
      <c r="N120" s="107">
        <f>I109</f>
        <v>213</v>
      </c>
      <c r="O120" s="2">
        <f t="shared" ref="O120:R120" si="35">J109</f>
        <v>114</v>
      </c>
      <c r="P120" s="2">
        <f t="shared" si="35"/>
        <v>99</v>
      </c>
      <c r="Q120" s="2">
        <f t="shared" si="35"/>
        <v>68</v>
      </c>
      <c r="R120" s="2">
        <f t="shared" si="35"/>
        <v>65</v>
      </c>
    </row>
    <row r="121" spans="1:19" ht="15" customHeight="1" x14ac:dyDescent="0.15">
      <c r="B121" s="227" t="s">
        <v>498</v>
      </c>
      <c r="C121" s="238"/>
      <c r="D121" s="238"/>
      <c r="E121" s="238"/>
      <c r="F121" s="238"/>
      <c r="G121" s="238"/>
      <c r="H121" s="383"/>
      <c r="I121" s="18">
        <v>156</v>
      </c>
      <c r="J121" s="18">
        <v>96</v>
      </c>
      <c r="K121" s="18">
        <v>60</v>
      </c>
      <c r="L121" s="18">
        <v>27</v>
      </c>
      <c r="M121" s="67">
        <v>26</v>
      </c>
      <c r="N121" s="109">
        <f>I121/N$120*100</f>
        <v>73.239436619718319</v>
      </c>
      <c r="O121" s="24">
        <f t="shared" ref="O121:O127" si="36">J121/O$120*100</f>
        <v>84.210526315789465</v>
      </c>
      <c r="P121" s="4">
        <f t="shared" ref="P121:P127" si="37">K121/P$120*100</f>
        <v>60.606060606060609</v>
      </c>
      <c r="Q121" s="4">
        <f t="shared" ref="Q121:Q127" si="38">L121/Q$120*100</f>
        <v>39.705882352941174</v>
      </c>
      <c r="R121" s="4">
        <f t="shared" ref="R121:R127" si="39">M121/R$120*100</f>
        <v>40</v>
      </c>
      <c r="S121" s="187"/>
    </row>
    <row r="122" spans="1:19" ht="15" customHeight="1" x14ac:dyDescent="0.15">
      <c r="B122" s="34" t="s">
        <v>499</v>
      </c>
      <c r="C122" s="239"/>
      <c r="D122" s="239"/>
      <c r="E122" s="239"/>
      <c r="F122" s="239"/>
      <c r="G122" s="239"/>
      <c r="H122" s="75"/>
      <c r="I122" s="18">
        <v>107</v>
      </c>
      <c r="J122" s="18">
        <v>69</v>
      </c>
      <c r="K122" s="18">
        <v>38</v>
      </c>
      <c r="L122" s="18">
        <v>28</v>
      </c>
      <c r="M122" s="67">
        <v>27</v>
      </c>
      <c r="N122" s="109">
        <f t="shared" ref="N122:N127" si="40">I122/N$120*100</f>
        <v>50.23474178403756</v>
      </c>
      <c r="O122" s="24">
        <f t="shared" si="36"/>
        <v>60.526315789473685</v>
      </c>
      <c r="P122" s="4">
        <f t="shared" si="37"/>
        <v>38.383838383838381</v>
      </c>
      <c r="Q122" s="4">
        <f t="shared" si="38"/>
        <v>41.17647058823529</v>
      </c>
      <c r="R122" s="4">
        <f t="shared" si="39"/>
        <v>41.53846153846154</v>
      </c>
      <c r="S122" s="187"/>
    </row>
    <row r="123" spans="1:19" ht="15" customHeight="1" x14ac:dyDescent="0.15">
      <c r="B123" s="228" t="s">
        <v>500</v>
      </c>
      <c r="C123" s="242"/>
      <c r="D123" s="242"/>
      <c r="E123" s="242"/>
      <c r="F123" s="242"/>
      <c r="G123" s="242"/>
      <c r="H123" s="232"/>
      <c r="I123" s="18">
        <v>65</v>
      </c>
      <c r="J123" s="18">
        <v>47</v>
      </c>
      <c r="K123" s="18">
        <v>18</v>
      </c>
      <c r="L123" s="18">
        <v>18</v>
      </c>
      <c r="M123" s="67">
        <v>17</v>
      </c>
      <c r="N123" s="109">
        <f t="shared" si="40"/>
        <v>30.516431924882632</v>
      </c>
      <c r="O123" s="24">
        <f t="shared" si="36"/>
        <v>41.228070175438596</v>
      </c>
      <c r="P123" s="4">
        <f t="shared" si="37"/>
        <v>18.181818181818183</v>
      </c>
      <c r="Q123" s="4">
        <f t="shared" si="38"/>
        <v>26.47058823529412</v>
      </c>
      <c r="R123" s="4">
        <f t="shared" si="39"/>
        <v>26.153846153846157</v>
      </c>
      <c r="S123" s="187"/>
    </row>
    <row r="124" spans="1:19" ht="15" customHeight="1" x14ac:dyDescent="0.15">
      <c r="B124" s="34" t="s">
        <v>501</v>
      </c>
      <c r="C124" s="239"/>
      <c r="D124" s="239"/>
      <c r="E124" s="239"/>
      <c r="F124" s="239"/>
      <c r="G124" s="239"/>
      <c r="H124" s="75"/>
      <c r="I124" s="18">
        <v>117</v>
      </c>
      <c r="J124" s="18">
        <v>80</v>
      </c>
      <c r="K124" s="18">
        <v>37</v>
      </c>
      <c r="L124" s="18">
        <v>26</v>
      </c>
      <c r="M124" s="67">
        <v>24</v>
      </c>
      <c r="N124" s="109">
        <f t="shared" si="40"/>
        <v>54.929577464788736</v>
      </c>
      <c r="O124" s="24">
        <f t="shared" si="36"/>
        <v>70.175438596491219</v>
      </c>
      <c r="P124" s="4">
        <f t="shared" si="37"/>
        <v>37.373737373737377</v>
      </c>
      <c r="Q124" s="4">
        <f t="shared" si="38"/>
        <v>38.235294117647058</v>
      </c>
      <c r="R124" s="4">
        <f t="shared" si="39"/>
        <v>36.923076923076927</v>
      </c>
      <c r="S124" s="187"/>
    </row>
    <row r="125" spans="1:19" ht="15" customHeight="1" x14ac:dyDescent="0.15">
      <c r="B125" s="228" t="s">
        <v>502</v>
      </c>
      <c r="C125" s="242"/>
      <c r="D125" s="242"/>
      <c r="E125" s="242"/>
      <c r="F125" s="242"/>
      <c r="G125" s="242"/>
      <c r="H125" s="232"/>
      <c r="I125" s="18">
        <v>119</v>
      </c>
      <c r="J125" s="18">
        <v>77</v>
      </c>
      <c r="K125" s="18">
        <v>42</v>
      </c>
      <c r="L125" s="18">
        <v>45</v>
      </c>
      <c r="M125" s="67">
        <v>42</v>
      </c>
      <c r="N125" s="109">
        <f t="shared" si="40"/>
        <v>55.868544600938961</v>
      </c>
      <c r="O125" s="24">
        <f t="shared" si="36"/>
        <v>67.543859649122808</v>
      </c>
      <c r="P125" s="4">
        <f t="shared" si="37"/>
        <v>42.424242424242422</v>
      </c>
      <c r="Q125" s="4">
        <f t="shared" si="38"/>
        <v>66.17647058823529</v>
      </c>
      <c r="R125" s="4">
        <f t="shared" si="39"/>
        <v>64.615384615384613</v>
      </c>
      <c r="S125" s="187"/>
    </row>
    <row r="126" spans="1:19" ht="15" customHeight="1" x14ac:dyDescent="0.15">
      <c r="B126" s="34" t="s">
        <v>503</v>
      </c>
      <c r="C126" s="239"/>
      <c r="D126" s="239"/>
      <c r="E126" s="239"/>
      <c r="F126" s="239"/>
      <c r="G126" s="239"/>
      <c r="H126" s="75"/>
      <c r="I126" s="18">
        <v>82</v>
      </c>
      <c r="J126" s="18">
        <v>57</v>
      </c>
      <c r="K126" s="18">
        <v>25</v>
      </c>
      <c r="L126" s="18">
        <v>23</v>
      </c>
      <c r="M126" s="67">
        <v>20</v>
      </c>
      <c r="N126" s="109">
        <f t="shared" si="40"/>
        <v>38.497652582159624</v>
      </c>
      <c r="O126" s="24">
        <f t="shared" si="36"/>
        <v>50</v>
      </c>
      <c r="P126" s="4">
        <f t="shared" si="37"/>
        <v>25.252525252525253</v>
      </c>
      <c r="Q126" s="4">
        <f t="shared" si="38"/>
        <v>33.82352941176471</v>
      </c>
      <c r="R126" s="4">
        <f t="shared" si="39"/>
        <v>30.76923076923077</v>
      </c>
      <c r="S126" s="187"/>
    </row>
    <row r="127" spans="1:19" ht="15" customHeight="1" x14ac:dyDescent="0.15">
      <c r="B127" s="61" t="s">
        <v>0</v>
      </c>
      <c r="C127" s="240"/>
      <c r="D127" s="240"/>
      <c r="E127" s="240"/>
      <c r="F127" s="240"/>
      <c r="G127" s="240"/>
      <c r="H127" s="76"/>
      <c r="I127" s="19">
        <v>21</v>
      </c>
      <c r="J127" s="19">
        <v>7</v>
      </c>
      <c r="K127" s="19">
        <v>14</v>
      </c>
      <c r="L127" s="19">
        <v>11</v>
      </c>
      <c r="M127" s="72">
        <v>11</v>
      </c>
      <c r="N127" s="113">
        <f t="shared" si="40"/>
        <v>9.8591549295774641</v>
      </c>
      <c r="O127" s="26">
        <f t="shared" si="36"/>
        <v>6.140350877192982</v>
      </c>
      <c r="P127" s="5">
        <f t="shared" si="37"/>
        <v>14.14141414141414</v>
      </c>
      <c r="Q127" s="5">
        <f t="shared" si="38"/>
        <v>16.176470588235293</v>
      </c>
      <c r="R127" s="5">
        <f t="shared" si="39"/>
        <v>16.923076923076923</v>
      </c>
      <c r="S127" s="187"/>
    </row>
    <row r="128" spans="1:19" ht="15" customHeight="1" x14ac:dyDescent="0.15">
      <c r="B128" s="38" t="s">
        <v>1</v>
      </c>
      <c r="C128" s="28"/>
      <c r="D128" s="28"/>
      <c r="E128" s="28"/>
      <c r="F128" s="28"/>
      <c r="G128" s="28"/>
      <c r="H128" s="29"/>
      <c r="I128" s="39">
        <f t="shared" ref="I128:M128" si="41">SUM(I121:I127)</f>
        <v>667</v>
      </c>
      <c r="J128" s="39">
        <f t="shared" si="41"/>
        <v>433</v>
      </c>
      <c r="K128" s="39">
        <f t="shared" si="41"/>
        <v>234</v>
      </c>
      <c r="L128" s="39">
        <f t="shared" si="41"/>
        <v>178</v>
      </c>
      <c r="M128" s="68">
        <f t="shared" si="41"/>
        <v>167</v>
      </c>
      <c r="N128" s="110" t="str">
        <f>IF(SUM(N121:N127)&gt;100,"－",SUM(N121:N127))</f>
        <v>－</v>
      </c>
      <c r="O128" s="25" t="str">
        <f t="shared" ref="O128:R128" si="42">IF(SUM(O121:O127)&gt;100,"－",SUM(O121:O127))</f>
        <v>－</v>
      </c>
      <c r="P128" s="6" t="str">
        <f t="shared" si="42"/>
        <v>－</v>
      </c>
      <c r="Q128" s="6" t="str">
        <f t="shared" si="42"/>
        <v>－</v>
      </c>
      <c r="R128" s="6" t="str">
        <f t="shared" si="42"/>
        <v>－</v>
      </c>
    </row>
    <row r="129" spans="1:22" ht="15" customHeight="1" x14ac:dyDescent="0.15">
      <c r="B129" s="62"/>
      <c r="C129" s="45"/>
      <c r="D129" s="45"/>
      <c r="E129" s="45"/>
      <c r="F129" s="111"/>
      <c r="G129" s="111"/>
      <c r="H129" s="111"/>
      <c r="I129" s="111"/>
    </row>
    <row r="130" spans="1:22" ht="13.65" customHeight="1" x14ac:dyDescent="0.15">
      <c r="A130" s="73" t="s">
        <v>599</v>
      </c>
      <c r="B130" s="22"/>
      <c r="H130" s="7"/>
    </row>
    <row r="131" spans="1:22" ht="15" customHeight="1" x14ac:dyDescent="0.15">
      <c r="A131" s="1" t="s">
        <v>600</v>
      </c>
      <c r="B131" s="22"/>
      <c r="H131" s="7"/>
      <c r="I131" s="7"/>
      <c r="L131" s="7"/>
    </row>
    <row r="132" spans="1:22" ht="13.65" customHeight="1" x14ac:dyDescent="0.15">
      <c r="B132" s="64"/>
      <c r="C132" s="33"/>
      <c r="D132" s="33"/>
      <c r="E132" s="33"/>
      <c r="F132" s="33"/>
      <c r="G132" s="33"/>
      <c r="H132" s="33"/>
      <c r="I132" s="79"/>
      <c r="J132" s="86"/>
      <c r="K132" s="83" t="s">
        <v>2</v>
      </c>
      <c r="L132" s="86"/>
      <c r="M132" s="86"/>
      <c r="N132" s="106"/>
      <c r="O132" s="86"/>
      <c r="P132" s="83" t="s">
        <v>3</v>
      </c>
      <c r="Q132" s="86"/>
      <c r="R132" s="84"/>
    </row>
    <row r="133" spans="1:22" ht="22.65" customHeight="1" x14ac:dyDescent="0.15">
      <c r="B133" s="34"/>
      <c r="H133" s="75"/>
      <c r="I133" s="96" t="s">
        <v>512</v>
      </c>
      <c r="J133" s="96" t="s">
        <v>210</v>
      </c>
      <c r="K133" s="96" t="s">
        <v>211</v>
      </c>
      <c r="L133" s="96" t="s">
        <v>514</v>
      </c>
      <c r="M133" s="102" t="s">
        <v>213</v>
      </c>
      <c r="N133" s="105" t="s">
        <v>512</v>
      </c>
      <c r="O133" s="96" t="s">
        <v>210</v>
      </c>
      <c r="P133" s="96" t="s">
        <v>211</v>
      </c>
      <c r="Q133" s="96" t="s">
        <v>514</v>
      </c>
      <c r="R133" s="96" t="s">
        <v>213</v>
      </c>
    </row>
    <row r="134" spans="1:22" ht="12" customHeight="1" x14ac:dyDescent="0.15">
      <c r="B134" s="35"/>
      <c r="C134" s="36"/>
      <c r="D134" s="36"/>
      <c r="E134" s="36"/>
      <c r="F134" s="36"/>
      <c r="G134" s="36"/>
      <c r="H134" s="76"/>
      <c r="I134" s="37"/>
      <c r="J134" s="37"/>
      <c r="K134" s="37"/>
      <c r="L134" s="37"/>
      <c r="M134" s="66"/>
      <c r="N134" s="107">
        <f>I111</f>
        <v>517</v>
      </c>
      <c r="O134" s="2">
        <f>J111</f>
        <v>97</v>
      </c>
      <c r="P134" s="2">
        <f>K111</f>
        <v>420</v>
      </c>
      <c r="Q134" s="2">
        <f>L111</f>
        <v>343</v>
      </c>
      <c r="R134" s="2">
        <f>M111</f>
        <v>333</v>
      </c>
    </row>
    <row r="135" spans="1:22" ht="15" customHeight="1" x14ac:dyDescent="0.15">
      <c r="B135" s="34" t="s">
        <v>536</v>
      </c>
      <c r="H135" s="7"/>
      <c r="I135" s="18">
        <v>335</v>
      </c>
      <c r="J135" s="18">
        <v>16</v>
      </c>
      <c r="K135" s="18">
        <v>319</v>
      </c>
      <c r="L135" s="18">
        <v>264</v>
      </c>
      <c r="M135" s="67">
        <v>259</v>
      </c>
      <c r="N135" s="109">
        <f>I135/N$134*100</f>
        <v>64.796905222437147</v>
      </c>
      <c r="O135" s="24">
        <f t="shared" ref="O135:O138" si="43">J135/O$134*100</f>
        <v>16.494845360824741</v>
      </c>
      <c r="P135" s="4">
        <f t="shared" ref="P135:P138" si="44">K135/P$134*100</f>
        <v>75.952380952380949</v>
      </c>
      <c r="Q135" s="4">
        <f t="shared" ref="Q135:Q138" si="45">L135/Q$134*100</f>
        <v>76.967930029154516</v>
      </c>
      <c r="R135" s="4">
        <f t="shared" ref="R135:R138" si="46">M135/R$134*100</f>
        <v>77.777777777777786</v>
      </c>
      <c r="V135" s="187"/>
    </row>
    <row r="136" spans="1:22" ht="15" customHeight="1" x14ac:dyDescent="0.15">
      <c r="B136" s="34" t="s">
        <v>537</v>
      </c>
      <c r="H136" s="7"/>
      <c r="I136" s="18">
        <v>65</v>
      </c>
      <c r="J136" s="18">
        <v>20</v>
      </c>
      <c r="K136" s="18">
        <v>45</v>
      </c>
      <c r="L136" s="18">
        <v>35</v>
      </c>
      <c r="M136" s="67">
        <v>33</v>
      </c>
      <c r="N136" s="109">
        <f t="shared" ref="N136:N138" si="47">I136/N$134*100</f>
        <v>12.572533849129593</v>
      </c>
      <c r="O136" s="24">
        <f t="shared" si="43"/>
        <v>20.618556701030926</v>
      </c>
      <c r="P136" s="4">
        <f t="shared" si="44"/>
        <v>10.714285714285714</v>
      </c>
      <c r="Q136" s="4">
        <f t="shared" si="45"/>
        <v>10.204081632653061</v>
      </c>
      <c r="R136" s="4">
        <f t="shared" si="46"/>
        <v>9.9099099099099099</v>
      </c>
      <c r="V136" s="187"/>
    </row>
    <row r="137" spans="1:22" ht="15" customHeight="1" x14ac:dyDescent="0.15">
      <c r="B137" s="34" t="s">
        <v>538</v>
      </c>
      <c r="H137" s="7"/>
      <c r="I137" s="18">
        <v>94</v>
      </c>
      <c r="J137" s="18">
        <v>54</v>
      </c>
      <c r="K137" s="18">
        <v>40</v>
      </c>
      <c r="L137" s="18">
        <v>36</v>
      </c>
      <c r="M137" s="67">
        <v>33</v>
      </c>
      <c r="N137" s="109">
        <f t="shared" si="47"/>
        <v>18.181818181818183</v>
      </c>
      <c r="O137" s="24">
        <f t="shared" si="43"/>
        <v>55.670103092783506</v>
      </c>
      <c r="P137" s="4">
        <f t="shared" si="44"/>
        <v>9.5238095238095237</v>
      </c>
      <c r="Q137" s="4">
        <f t="shared" si="45"/>
        <v>10.495626822157435</v>
      </c>
      <c r="R137" s="4">
        <f t="shared" si="46"/>
        <v>9.9099099099099099</v>
      </c>
      <c r="V137" s="187"/>
    </row>
    <row r="138" spans="1:22" ht="15" customHeight="1" x14ac:dyDescent="0.15">
      <c r="B138" s="61" t="s">
        <v>0</v>
      </c>
      <c r="C138" s="36"/>
      <c r="D138" s="36"/>
      <c r="E138" s="36"/>
      <c r="F138" s="36"/>
      <c r="G138" s="36"/>
      <c r="H138" s="36"/>
      <c r="I138" s="19">
        <v>23</v>
      </c>
      <c r="J138" s="19">
        <v>7</v>
      </c>
      <c r="K138" s="19">
        <v>16</v>
      </c>
      <c r="L138" s="19">
        <v>8</v>
      </c>
      <c r="M138" s="72">
        <v>8</v>
      </c>
      <c r="N138" s="113">
        <f t="shared" si="47"/>
        <v>4.4487427466150873</v>
      </c>
      <c r="O138" s="26">
        <f t="shared" si="43"/>
        <v>7.216494845360824</v>
      </c>
      <c r="P138" s="5">
        <f t="shared" si="44"/>
        <v>3.8095238095238098</v>
      </c>
      <c r="Q138" s="5">
        <f t="shared" si="45"/>
        <v>2.3323615160349855</v>
      </c>
      <c r="R138" s="5">
        <f t="shared" si="46"/>
        <v>2.4024024024024024</v>
      </c>
      <c r="V138" s="187"/>
    </row>
    <row r="139" spans="1:22" ht="15" customHeight="1" x14ac:dyDescent="0.15">
      <c r="B139" s="38" t="s">
        <v>1</v>
      </c>
      <c r="C139" s="28"/>
      <c r="D139" s="28"/>
      <c r="E139" s="28"/>
      <c r="F139" s="28"/>
      <c r="G139" s="28"/>
      <c r="H139" s="29"/>
      <c r="I139" s="39">
        <f t="shared" ref="I139:R139" si="48">SUM(I135:I138)</f>
        <v>517</v>
      </c>
      <c r="J139" s="39">
        <f t="shared" si="48"/>
        <v>97</v>
      </c>
      <c r="K139" s="39">
        <f t="shared" si="48"/>
        <v>420</v>
      </c>
      <c r="L139" s="39">
        <f t="shared" si="48"/>
        <v>343</v>
      </c>
      <c r="M139" s="68">
        <f t="shared" si="48"/>
        <v>333</v>
      </c>
      <c r="N139" s="110">
        <f t="shared" si="48"/>
        <v>100.00000000000001</v>
      </c>
      <c r="O139" s="25">
        <f t="shared" si="48"/>
        <v>100</v>
      </c>
      <c r="P139" s="6">
        <f t="shared" si="48"/>
        <v>99.999999999999986</v>
      </c>
      <c r="Q139" s="6">
        <f t="shared" si="48"/>
        <v>99.999999999999986</v>
      </c>
      <c r="R139" s="6">
        <f t="shared" si="48"/>
        <v>100.00000000000001</v>
      </c>
    </row>
    <row r="140" spans="1:22" ht="15" customHeight="1" x14ac:dyDescent="0.15">
      <c r="B140" s="62"/>
      <c r="C140" s="45"/>
      <c r="D140" s="45"/>
      <c r="E140" s="45"/>
      <c r="F140" s="111"/>
      <c r="G140" s="111"/>
      <c r="H140" s="111"/>
      <c r="I140" s="111"/>
      <c r="J140" s="111"/>
    </row>
    <row r="141" spans="1:22" ht="15" customHeight="1" x14ac:dyDescent="0.15">
      <c r="A141" s="1" t="s">
        <v>630</v>
      </c>
      <c r="B141" s="22"/>
      <c r="H141" s="7"/>
      <c r="I141" s="7"/>
      <c r="L141" s="7"/>
    </row>
    <row r="142" spans="1:22" ht="13.65" customHeight="1" x14ac:dyDescent="0.15">
      <c r="B142" s="64"/>
      <c r="C142" s="33"/>
      <c r="D142" s="33"/>
      <c r="E142" s="33"/>
      <c r="F142" s="79"/>
      <c r="G142" s="86"/>
      <c r="H142" s="83" t="s">
        <v>2</v>
      </c>
      <c r="I142" s="86"/>
      <c r="J142" s="86"/>
      <c r="K142" s="106"/>
      <c r="L142" s="86"/>
      <c r="M142" s="83" t="s">
        <v>3</v>
      </c>
      <c r="N142" s="86"/>
      <c r="O142" s="84"/>
    </row>
    <row r="143" spans="1:22" ht="22.65" customHeight="1" x14ac:dyDescent="0.15">
      <c r="B143" s="34"/>
      <c r="C143" s="233"/>
      <c r="E143" s="75"/>
      <c r="F143" s="96" t="s">
        <v>512</v>
      </c>
      <c r="G143" s="96" t="s">
        <v>210</v>
      </c>
      <c r="H143" s="96" t="s">
        <v>211</v>
      </c>
      <c r="I143" s="96" t="s">
        <v>514</v>
      </c>
      <c r="J143" s="102" t="s">
        <v>213</v>
      </c>
      <c r="K143" s="105" t="s">
        <v>512</v>
      </c>
      <c r="L143" s="96" t="s">
        <v>210</v>
      </c>
      <c r="M143" s="96" t="s">
        <v>211</v>
      </c>
      <c r="N143" s="96" t="s">
        <v>514</v>
      </c>
      <c r="O143" s="96" t="s">
        <v>213</v>
      </c>
    </row>
    <row r="144" spans="1:22" ht="12" customHeight="1" x14ac:dyDescent="0.15">
      <c r="B144" s="35"/>
      <c r="C144" s="88"/>
      <c r="D144" s="36"/>
      <c r="E144" s="76"/>
      <c r="F144" s="37"/>
      <c r="G144" s="37"/>
      <c r="H144" s="37"/>
      <c r="I144" s="37"/>
      <c r="J144" s="66"/>
      <c r="K144" s="107">
        <f>F$16</f>
        <v>1983</v>
      </c>
      <c r="L144" s="2">
        <f>G$16</f>
        <v>667</v>
      </c>
      <c r="M144" s="2">
        <f>H$16</f>
        <v>1316</v>
      </c>
      <c r="N144" s="2">
        <f>I$16</f>
        <v>1123</v>
      </c>
      <c r="O144" s="2">
        <f>J$16</f>
        <v>1051</v>
      </c>
    </row>
    <row r="145" spans="1:18" ht="15" customHeight="1" x14ac:dyDescent="0.15">
      <c r="B145" s="34" t="s">
        <v>186</v>
      </c>
      <c r="C145" s="233"/>
      <c r="F145" s="18">
        <v>1352</v>
      </c>
      <c r="G145" s="18">
        <v>393</v>
      </c>
      <c r="H145" s="18">
        <v>959</v>
      </c>
      <c r="I145" s="18">
        <v>867</v>
      </c>
      <c r="J145" s="67">
        <v>827</v>
      </c>
      <c r="K145" s="109">
        <f t="shared" ref="K145:K153" si="49">F145/K$144*100</f>
        <v>68.179525970751385</v>
      </c>
      <c r="L145" s="24">
        <f t="shared" ref="L145:L153" si="50">G145/L$144*100</f>
        <v>58.920539730134934</v>
      </c>
      <c r="M145" s="4">
        <f t="shared" ref="M145:M153" si="51">H145/M$144*100</f>
        <v>72.872340425531917</v>
      </c>
      <c r="N145" s="4">
        <f t="shared" ref="N145:N153" si="52">I145/N$144*100</f>
        <v>77.203918076580592</v>
      </c>
      <c r="O145" s="4">
        <f t="shared" ref="O145:O153" si="53">J145/O$144*100</f>
        <v>78.686964795432928</v>
      </c>
      <c r="R145" s="187"/>
    </row>
    <row r="146" spans="1:18" ht="15" customHeight="1" x14ac:dyDescent="0.15">
      <c r="B146" s="34" t="s">
        <v>73</v>
      </c>
      <c r="C146" s="233"/>
      <c r="F146" s="18">
        <v>132</v>
      </c>
      <c r="G146" s="18">
        <v>70</v>
      </c>
      <c r="H146" s="18">
        <v>62</v>
      </c>
      <c r="I146" s="18">
        <v>52</v>
      </c>
      <c r="J146" s="67">
        <v>46</v>
      </c>
      <c r="K146" s="109">
        <f t="shared" si="49"/>
        <v>6.6565809379727687</v>
      </c>
      <c r="L146" s="24">
        <f t="shared" si="50"/>
        <v>10.494752623688155</v>
      </c>
      <c r="M146" s="4">
        <f t="shared" si="51"/>
        <v>4.7112462006079028</v>
      </c>
      <c r="N146" s="4">
        <f t="shared" si="52"/>
        <v>4.6304541406945683</v>
      </c>
      <c r="O146" s="4">
        <f t="shared" si="53"/>
        <v>4.3767840152235973</v>
      </c>
      <c r="R146" s="187"/>
    </row>
    <row r="147" spans="1:18" ht="15" customHeight="1" x14ac:dyDescent="0.15">
      <c r="B147" s="34" t="s">
        <v>81</v>
      </c>
      <c r="C147" s="233"/>
      <c r="F147" s="18">
        <v>107</v>
      </c>
      <c r="G147" s="18">
        <v>59</v>
      </c>
      <c r="H147" s="18">
        <v>48</v>
      </c>
      <c r="I147" s="18">
        <v>37</v>
      </c>
      <c r="J147" s="67">
        <v>34</v>
      </c>
      <c r="K147" s="109">
        <f t="shared" si="49"/>
        <v>5.3958648512355021</v>
      </c>
      <c r="L147" s="24">
        <f t="shared" si="50"/>
        <v>8.8455772113943016</v>
      </c>
      <c r="M147" s="4">
        <f t="shared" si="51"/>
        <v>3.6474164133738598</v>
      </c>
      <c r="N147" s="4">
        <f t="shared" si="52"/>
        <v>3.2947462154942118</v>
      </c>
      <c r="O147" s="4">
        <f t="shared" si="53"/>
        <v>3.2350142721217887</v>
      </c>
      <c r="R147" s="187"/>
    </row>
    <row r="148" spans="1:18" ht="15" customHeight="1" x14ac:dyDescent="0.15">
      <c r="B148" s="34" t="s">
        <v>82</v>
      </c>
      <c r="C148" s="233"/>
      <c r="F148" s="18">
        <v>54</v>
      </c>
      <c r="G148" s="18">
        <v>29</v>
      </c>
      <c r="H148" s="18">
        <v>25</v>
      </c>
      <c r="I148" s="18">
        <v>30</v>
      </c>
      <c r="J148" s="67">
        <v>25</v>
      </c>
      <c r="K148" s="109">
        <f t="shared" si="49"/>
        <v>2.7231467473524962</v>
      </c>
      <c r="L148" s="24">
        <f t="shared" si="50"/>
        <v>4.3478260869565215</v>
      </c>
      <c r="M148" s="4">
        <f t="shared" si="51"/>
        <v>1.8996960486322187</v>
      </c>
      <c r="N148" s="4">
        <f t="shared" si="52"/>
        <v>2.6714158504007122</v>
      </c>
      <c r="O148" s="4">
        <f t="shared" si="53"/>
        <v>2.378686964795433</v>
      </c>
      <c r="R148" s="187"/>
    </row>
    <row r="149" spans="1:18" ht="15" customHeight="1" x14ac:dyDescent="0.15">
      <c r="B149" s="34" t="s">
        <v>83</v>
      </c>
      <c r="C149" s="233"/>
      <c r="F149" s="18">
        <v>31</v>
      </c>
      <c r="G149" s="18">
        <v>22</v>
      </c>
      <c r="H149" s="18">
        <v>9</v>
      </c>
      <c r="I149" s="18">
        <v>9</v>
      </c>
      <c r="J149" s="67">
        <v>5</v>
      </c>
      <c r="K149" s="109">
        <f t="shared" si="49"/>
        <v>1.5632879475542107</v>
      </c>
      <c r="L149" s="24">
        <f t="shared" si="50"/>
        <v>3.2983508245877062</v>
      </c>
      <c r="M149" s="4">
        <f t="shared" si="51"/>
        <v>0.68389057750759874</v>
      </c>
      <c r="N149" s="4">
        <f t="shared" si="52"/>
        <v>0.80142475512021361</v>
      </c>
      <c r="O149" s="4">
        <f t="shared" si="53"/>
        <v>0.47573739295908657</v>
      </c>
      <c r="R149" s="187"/>
    </row>
    <row r="150" spans="1:18" ht="15" customHeight="1" x14ac:dyDescent="0.15">
      <c r="B150" s="34" t="s">
        <v>334</v>
      </c>
      <c r="C150" s="233"/>
      <c r="F150" s="18">
        <v>27</v>
      </c>
      <c r="G150" s="18">
        <v>14</v>
      </c>
      <c r="H150" s="18">
        <v>13</v>
      </c>
      <c r="I150" s="18">
        <v>7</v>
      </c>
      <c r="J150" s="67">
        <v>6</v>
      </c>
      <c r="K150" s="109">
        <f t="shared" si="49"/>
        <v>1.3615733736762481</v>
      </c>
      <c r="L150" s="24">
        <f t="shared" si="50"/>
        <v>2.0989505247376314</v>
      </c>
      <c r="M150" s="4">
        <f t="shared" si="51"/>
        <v>0.9878419452887538</v>
      </c>
      <c r="N150" s="4">
        <f t="shared" si="52"/>
        <v>0.62333036509349959</v>
      </c>
      <c r="O150" s="4">
        <f t="shared" si="53"/>
        <v>0.57088487155090395</v>
      </c>
      <c r="R150" s="187"/>
    </row>
    <row r="151" spans="1:18" ht="15" customHeight="1" x14ac:dyDescent="0.15">
      <c r="B151" s="34" t="s">
        <v>84</v>
      </c>
      <c r="C151" s="233"/>
      <c r="F151" s="18">
        <v>48</v>
      </c>
      <c r="G151" s="18">
        <v>26</v>
      </c>
      <c r="H151" s="18">
        <v>22</v>
      </c>
      <c r="I151" s="18">
        <v>17</v>
      </c>
      <c r="J151" s="67">
        <v>12</v>
      </c>
      <c r="K151" s="109">
        <f t="shared" si="49"/>
        <v>2.4205748865355523</v>
      </c>
      <c r="L151" s="24">
        <f t="shared" si="50"/>
        <v>3.8980509745127434</v>
      </c>
      <c r="M151" s="4">
        <f t="shared" si="51"/>
        <v>1.6717325227963524</v>
      </c>
      <c r="N151" s="4">
        <f t="shared" si="52"/>
        <v>1.5138023152270703</v>
      </c>
      <c r="O151" s="4">
        <f t="shared" si="53"/>
        <v>1.1417697431018079</v>
      </c>
      <c r="R151" s="187"/>
    </row>
    <row r="152" spans="1:18" ht="15" customHeight="1" x14ac:dyDescent="0.15">
      <c r="B152" s="34" t="s">
        <v>85</v>
      </c>
      <c r="C152" s="233"/>
      <c r="F152" s="18">
        <v>37</v>
      </c>
      <c r="G152" s="18">
        <v>23</v>
      </c>
      <c r="H152" s="18">
        <v>14</v>
      </c>
      <c r="I152" s="18">
        <v>11</v>
      </c>
      <c r="J152" s="67">
        <v>9</v>
      </c>
      <c r="K152" s="109">
        <f t="shared" si="49"/>
        <v>1.8658598083711546</v>
      </c>
      <c r="L152" s="24">
        <f t="shared" si="50"/>
        <v>3.4482758620689653</v>
      </c>
      <c r="M152" s="4">
        <f t="shared" si="51"/>
        <v>1.0638297872340425</v>
      </c>
      <c r="N152" s="4">
        <f t="shared" si="52"/>
        <v>0.97951914514692784</v>
      </c>
      <c r="O152" s="4">
        <f t="shared" si="53"/>
        <v>0.85632730732635576</v>
      </c>
      <c r="R152" s="187"/>
    </row>
    <row r="153" spans="1:18" ht="15" customHeight="1" x14ac:dyDescent="0.15">
      <c r="B153" s="34" t="s">
        <v>158</v>
      </c>
      <c r="C153" s="233"/>
      <c r="D153" s="36"/>
      <c r="E153" s="36"/>
      <c r="F153" s="19">
        <v>195</v>
      </c>
      <c r="G153" s="19">
        <v>31</v>
      </c>
      <c r="H153" s="19">
        <v>164</v>
      </c>
      <c r="I153" s="19">
        <v>93</v>
      </c>
      <c r="J153" s="72">
        <v>87</v>
      </c>
      <c r="K153" s="113">
        <f t="shared" si="49"/>
        <v>9.8335854765506809</v>
      </c>
      <c r="L153" s="26">
        <f t="shared" si="50"/>
        <v>4.6476761619190405</v>
      </c>
      <c r="M153" s="5">
        <f t="shared" si="51"/>
        <v>12.462006079027356</v>
      </c>
      <c r="N153" s="5">
        <f t="shared" si="52"/>
        <v>8.2813891362422076</v>
      </c>
      <c r="O153" s="5">
        <f t="shared" si="53"/>
        <v>8.2778306374881065</v>
      </c>
      <c r="R153" s="187"/>
    </row>
    <row r="154" spans="1:18" ht="15" customHeight="1" x14ac:dyDescent="0.15">
      <c r="B154" s="38" t="s">
        <v>1</v>
      </c>
      <c r="C154" s="78"/>
      <c r="D154" s="28"/>
      <c r="E154" s="29"/>
      <c r="F154" s="39">
        <f t="shared" ref="F154:O154" si="54">SUM(F145:F153)</f>
        <v>1983</v>
      </c>
      <c r="G154" s="39">
        <f t="shared" si="54"/>
        <v>667</v>
      </c>
      <c r="H154" s="39">
        <f t="shared" si="54"/>
        <v>1316</v>
      </c>
      <c r="I154" s="39">
        <f t="shared" si="54"/>
        <v>1123</v>
      </c>
      <c r="J154" s="68">
        <f t="shared" si="54"/>
        <v>1051</v>
      </c>
      <c r="K154" s="110">
        <f t="shared" si="54"/>
        <v>100</v>
      </c>
      <c r="L154" s="25">
        <f t="shared" si="54"/>
        <v>99.999999999999986</v>
      </c>
      <c r="M154" s="6">
        <f t="shared" si="54"/>
        <v>100</v>
      </c>
      <c r="N154" s="6">
        <f t="shared" si="54"/>
        <v>99.999999999999986</v>
      </c>
      <c r="O154" s="6">
        <f t="shared" si="54"/>
        <v>100</v>
      </c>
    </row>
    <row r="155" spans="1:18" ht="15" customHeight="1" x14ac:dyDescent="0.15">
      <c r="B155" s="38" t="s">
        <v>1017</v>
      </c>
      <c r="C155" s="78"/>
      <c r="D155" s="28"/>
      <c r="E155" s="29"/>
      <c r="F155" s="40">
        <v>0.92505592841163309</v>
      </c>
      <c r="G155" s="40">
        <v>1.5220125786163523</v>
      </c>
      <c r="H155" s="40">
        <v>0.59548611111111116</v>
      </c>
      <c r="I155" s="40">
        <v>0.55242718446601946</v>
      </c>
      <c r="J155" s="40">
        <v>0.475103734439834</v>
      </c>
    </row>
    <row r="156" spans="1:18" ht="15" customHeight="1" x14ac:dyDescent="0.15">
      <c r="B156" s="38" t="s">
        <v>1018</v>
      </c>
      <c r="C156" s="78"/>
      <c r="D156" s="28"/>
      <c r="E156" s="29"/>
      <c r="F156" s="40">
        <v>3.7935779816513762</v>
      </c>
      <c r="G156" s="40">
        <v>3.9835390946502058</v>
      </c>
      <c r="H156" s="40">
        <v>3.5544041450777204</v>
      </c>
      <c r="I156" s="40">
        <v>3.4907975460122698</v>
      </c>
      <c r="J156" s="40">
        <v>3.3430656934306571</v>
      </c>
    </row>
    <row r="157" spans="1:18" ht="15" customHeight="1" x14ac:dyDescent="0.15">
      <c r="B157" s="38" t="s">
        <v>108</v>
      </c>
      <c r="C157" s="78"/>
      <c r="D157" s="28"/>
      <c r="E157" s="29"/>
      <c r="F157" s="47">
        <v>30</v>
      </c>
      <c r="G157" s="47">
        <v>30</v>
      </c>
      <c r="H157" s="47">
        <v>20</v>
      </c>
      <c r="I157" s="47">
        <v>24</v>
      </c>
      <c r="J157" s="47">
        <v>24</v>
      </c>
    </row>
    <row r="158" spans="1:18" ht="15" customHeight="1" x14ac:dyDescent="0.15">
      <c r="B158" s="62"/>
      <c r="C158" s="62"/>
      <c r="D158" s="45"/>
      <c r="E158" s="45"/>
      <c r="F158" s="111"/>
      <c r="G158" s="111"/>
      <c r="H158" s="111"/>
      <c r="I158" s="111"/>
      <c r="J158" s="111"/>
    </row>
    <row r="159" spans="1:18" ht="15" customHeight="1" x14ac:dyDescent="0.15">
      <c r="A159" s="1" t="s">
        <v>631</v>
      </c>
      <c r="B159" s="22"/>
      <c r="C159" s="22"/>
      <c r="H159" s="7"/>
      <c r="I159" s="7"/>
      <c r="L159" s="7"/>
    </row>
    <row r="160" spans="1:18" ht="13.65" customHeight="1" x14ac:dyDescent="0.15">
      <c r="B160" s="64"/>
      <c r="C160" s="33"/>
      <c r="D160" s="33"/>
      <c r="E160" s="33"/>
      <c r="F160" s="79"/>
      <c r="G160" s="86"/>
      <c r="H160" s="83" t="s">
        <v>2</v>
      </c>
      <c r="I160" s="86"/>
      <c r="J160" s="86"/>
      <c r="K160" s="106"/>
      <c r="L160" s="86"/>
      <c r="M160" s="83" t="s">
        <v>3</v>
      </c>
      <c r="N160" s="86"/>
      <c r="O160" s="84"/>
    </row>
    <row r="161" spans="2:18" ht="22.65" customHeight="1" x14ac:dyDescent="0.15">
      <c r="B161" s="34"/>
      <c r="C161" s="233"/>
      <c r="E161" s="75"/>
      <c r="F161" s="96" t="s">
        <v>512</v>
      </c>
      <c r="G161" s="96" t="s">
        <v>210</v>
      </c>
      <c r="H161" s="96" t="s">
        <v>211</v>
      </c>
      <c r="I161" s="96" t="s">
        <v>514</v>
      </c>
      <c r="J161" s="102" t="s">
        <v>213</v>
      </c>
      <c r="K161" s="105" t="s">
        <v>512</v>
      </c>
      <c r="L161" s="96" t="s">
        <v>210</v>
      </c>
      <c r="M161" s="96" t="s">
        <v>211</v>
      </c>
      <c r="N161" s="96" t="s">
        <v>514</v>
      </c>
      <c r="O161" s="96" t="s">
        <v>213</v>
      </c>
    </row>
    <row r="162" spans="2:18" ht="12" customHeight="1" x14ac:dyDescent="0.15">
      <c r="B162" s="35"/>
      <c r="C162" s="88"/>
      <c r="D162" s="36"/>
      <c r="E162" s="76"/>
      <c r="F162" s="37"/>
      <c r="G162" s="37"/>
      <c r="H162" s="37"/>
      <c r="I162" s="37"/>
      <c r="J162" s="66"/>
      <c r="K162" s="107">
        <f>F$16</f>
        <v>1983</v>
      </c>
      <c r="L162" s="2">
        <f>G$16</f>
        <v>667</v>
      </c>
      <c r="M162" s="2">
        <f>H$16</f>
        <v>1316</v>
      </c>
      <c r="N162" s="2">
        <f>I$16</f>
        <v>1123</v>
      </c>
      <c r="O162" s="2">
        <f>J$16</f>
        <v>1051</v>
      </c>
    </row>
    <row r="163" spans="2:18" ht="15" customHeight="1" x14ac:dyDescent="0.15">
      <c r="B163" s="34" t="s">
        <v>186</v>
      </c>
      <c r="C163" s="233"/>
      <c r="F163" s="18">
        <v>1401</v>
      </c>
      <c r="G163" s="18">
        <v>404</v>
      </c>
      <c r="H163" s="18">
        <v>997</v>
      </c>
      <c r="I163" s="18">
        <v>903</v>
      </c>
      <c r="J163" s="67">
        <v>861</v>
      </c>
      <c r="K163" s="109">
        <f t="shared" ref="K163:K171" si="55">F163/K$162*100</f>
        <v>70.650529500756434</v>
      </c>
      <c r="L163" s="24">
        <f t="shared" ref="L163:L171" si="56">G163/L$162*100</f>
        <v>60.569715142428784</v>
      </c>
      <c r="M163" s="4">
        <f t="shared" ref="M163:M171" si="57">H163/M$162*100</f>
        <v>75.759878419452889</v>
      </c>
      <c r="N163" s="4">
        <f t="shared" ref="N163:N171" si="58">I163/N$162*100</f>
        <v>80.409617097061442</v>
      </c>
      <c r="O163" s="4">
        <f t="shared" ref="O163:O171" si="59">J163/O$162*100</f>
        <v>81.921979067554702</v>
      </c>
      <c r="R163" s="187"/>
    </row>
    <row r="164" spans="2:18" ht="15" customHeight="1" x14ac:dyDescent="0.15">
      <c r="B164" s="34" t="s">
        <v>73</v>
      </c>
      <c r="C164" s="233"/>
      <c r="F164" s="18">
        <v>178</v>
      </c>
      <c r="G164" s="18">
        <v>111</v>
      </c>
      <c r="H164" s="18">
        <v>67</v>
      </c>
      <c r="I164" s="18">
        <v>51</v>
      </c>
      <c r="J164" s="67">
        <v>46</v>
      </c>
      <c r="K164" s="109">
        <f t="shared" si="55"/>
        <v>8.97629853756934</v>
      </c>
      <c r="L164" s="24">
        <f t="shared" si="56"/>
        <v>16.641679160419791</v>
      </c>
      <c r="M164" s="4">
        <f t="shared" si="57"/>
        <v>5.0911854103343464</v>
      </c>
      <c r="N164" s="4">
        <f t="shared" si="58"/>
        <v>4.5414069456812109</v>
      </c>
      <c r="O164" s="4">
        <f t="shared" si="59"/>
        <v>4.3767840152235973</v>
      </c>
      <c r="R164" s="187"/>
    </row>
    <row r="165" spans="2:18" ht="15" customHeight="1" x14ac:dyDescent="0.15">
      <c r="B165" s="34" t="s">
        <v>81</v>
      </c>
      <c r="C165" s="233"/>
      <c r="F165" s="18">
        <v>56</v>
      </c>
      <c r="G165" s="18">
        <v>36</v>
      </c>
      <c r="H165" s="18">
        <v>20</v>
      </c>
      <c r="I165" s="18">
        <v>21</v>
      </c>
      <c r="J165" s="67">
        <v>15</v>
      </c>
      <c r="K165" s="109">
        <f t="shared" si="55"/>
        <v>2.8240040342914776</v>
      </c>
      <c r="L165" s="24">
        <f t="shared" si="56"/>
        <v>5.3973013493253372</v>
      </c>
      <c r="M165" s="4">
        <f t="shared" si="57"/>
        <v>1.5197568389057752</v>
      </c>
      <c r="N165" s="4">
        <f t="shared" si="58"/>
        <v>1.8699910952804988</v>
      </c>
      <c r="O165" s="4">
        <f t="shared" si="59"/>
        <v>1.4272121788772598</v>
      </c>
      <c r="R165" s="187"/>
    </row>
    <row r="166" spans="2:18" ht="15" customHeight="1" x14ac:dyDescent="0.15">
      <c r="B166" s="34" t="s">
        <v>82</v>
      </c>
      <c r="C166" s="233"/>
      <c r="F166" s="18">
        <v>30</v>
      </c>
      <c r="G166" s="18">
        <v>23</v>
      </c>
      <c r="H166" s="18">
        <v>7</v>
      </c>
      <c r="I166" s="18">
        <v>7</v>
      </c>
      <c r="J166" s="67">
        <v>3</v>
      </c>
      <c r="K166" s="109">
        <f t="shared" si="55"/>
        <v>1.5128593040847202</v>
      </c>
      <c r="L166" s="24">
        <f t="shared" si="56"/>
        <v>3.4482758620689653</v>
      </c>
      <c r="M166" s="4">
        <f t="shared" si="57"/>
        <v>0.53191489361702127</v>
      </c>
      <c r="N166" s="4">
        <f t="shared" si="58"/>
        <v>0.62333036509349959</v>
      </c>
      <c r="O166" s="4">
        <f t="shared" si="59"/>
        <v>0.28544243577545197</v>
      </c>
      <c r="R166" s="187"/>
    </row>
    <row r="167" spans="2:18" ht="15" customHeight="1" x14ac:dyDescent="0.15">
      <c r="B167" s="34" t="s">
        <v>83</v>
      </c>
      <c r="C167" s="233"/>
      <c r="F167" s="18">
        <v>20</v>
      </c>
      <c r="G167" s="18">
        <v>14</v>
      </c>
      <c r="H167" s="18">
        <v>6</v>
      </c>
      <c r="I167" s="18">
        <v>2</v>
      </c>
      <c r="J167" s="67">
        <v>2</v>
      </c>
      <c r="K167" s="109">
        <f t="shared" si="55"/>
        <v>1.0085728693898133</v>
      </c>
      <c r="L167" s="24">
        <f t="shared" si="56"/>
        <v>2.0989505247376314</v>
      </c>
      <c r="M167" s="4">
        <f t="shared" si="57"/>
        <v>0.45592705167173248</v>
      </c>
      <c r="N167" s="4">
        <f t="shared" si="58"/>
        <v>0.17809439002671415</v>
      </c>
      <c r="O167" s="4">
        <f t="shared" si="59"/>
        <v>0.19029495718363465</v>
      </c>
      <c r="R167" s="187"/>
    </row>
    <row r="168" spans="2:18" ht="15" customHeight="1" x14ac:dyDescent="0.15">
      <c r="B168" s="34" t="s">
        <v>334</v>
      </c>
      <c r="C168" s="233"/>
      <c r="F168" s="18">
        <v>13</v>
      </c>
      <c r="G168" s="18">
        <v>10</v>
      </c>
      <c r="H168" s="18">
        <v>3</v>
      </c>
      <c r="I168" s="18">
        <v>9</v>
      </c>
      <c r="J168" s="67">
        <v>5</v>
      </c>
      <c r="K168" s="109">
        <f t="shared" si="55"/>
        <v>0.65557236510337868</v>
      </c>
      <c r="L168" s="24">
        <f t="shared" si="56"/>
        <v>1.4992503748125936</v>
      </c>
      <c r="M168" s="4">
        <f t="shared" si="57"/>
        <v>0.22796352583586624</v>
      </c>
      <c r="N168" s="4">
        <f t="shared" si="58"/>
        <v>0.80142475512021361</v>
      </c>
      <c r="O168" s="4">
        <f t="shared" si="59"/>
        <v>0.47573739295908657</v>
      </c>
      <c r="R168" s="187"/>
    </row>
    <row r="169" spans="2:18" ht="15" customHeight="1" x14ac:dyDescent="0.15">
      <c r="B169" s="34" t="s">
        <v>84</v>
      </c>
      <c r="C169" s="233"/>
      <c r="F169" s="18">
        <v>29</v>
      </c>
      <c r="G169" s="18">
        <v>20</v>
      </c>
      <c r="H169" s="18">
        <v>9</v>
      </c>
      <c r="I169" s="18">
        <v>5</v>
      </c>
      <c r="J169" s="67">
        <v>5</v>
      </c>
      <c r="K169" s="109">
        <f t="shared" si="55"/>
        <v>1.4624306606152295</v>
      </c>
      <c r="L169" s="24">
        <f t="shared" si="56"/>
        <v>2.9985007496251872</v>
      </c>
      <c r="M169" s="4">
        <f t="shared" si="57"/>
        <v>0.68389057750759874</v>
      </c>
      <c r="N169" s="4">
        <f t="shared" si="58"/>
        <v>0.44523597506678536</v>
      </c>
      <c r="O169" s="4">
        <f t="shared" si="59"/>
        <v>0.47573739295908657</v>
      </c>
      <c r="R169" s="187"/>
    </row>
    <row r="170" spans="2:18" ht="15" customHeight="1" x14ac:dyDescent="0.15">
      <c r="B170" s="34" t="s">
        <v>85</v>
      </c>
      <c r="C170" s="233"/>
      <c r="F170" s="18">
        <v>7</v>
      </c>
      <c r="G170" s="18">
        <v>6</v>
      </c>
      <c r="H170" s="18">
        <v>1</v>
      </c>
      <c r="I170" s="18">
        <v>3</v>
      </c>
      <c r="J170" s="67">
        <v>1</v>
      </c>
      <c r="K170" s="109">
        <f t="shared" si="55"/>
        <v>0.3530005042864347</v>
      </c>
      <c r="L170" s="24">
        <f t="shared" si="56"/>
        <v>0.8995502248875562</v>
      </c>
      <c r="M170" s="4">
        <f t="shared" si="57"/>
        <v>7.598784194528875E-2</v>
      </c>
      <c r="N170" s="4">
        <f t="shared" si="58"/>
        <v>0.26714158504007124</v>
      </c>
      <c r="O170" s="4">
        <f t="shared" si="59"/>
        <v>9.5147478591817325E-2</v>
      </c>
      <c r="R170" s="187"/>
    </row>
    <row r="171" spans="2:18" ht="15" customHeight="1" x14ac:dyDescent="0.15">
      <c r="B171" s="34" t="s">
        <v>158</v>
      </c>
      <c r="C171" s="233"/>
      <c r="D171" s="36"/>
      <c r="E171" s="36"/>
      <c r="F171" s="19">
        <v>249</v>
      </c>
      <c r="G171" s="19">
        <v>43</v>
      </c>
      <c r="H171" s="19">
        <v>206</v>
      </c>
      <c r="I171" s="19">
        <v>122</v>
      </c>
      <c r="J171" s="72">
        <v>113</v>
      </c>
      <c r="K171" s="113">
        <f t="shared" si="55"/>
        <v>12.556732223903177</v>
      </c>
      <c r="L171" s="26">
        <f t="shared" si="56"/>
        <v>6.4467766116941538</v>
      </c>
      <c r="M171" s="5">
        <f t="shared" si="57"/>
        <v>15.653495440729484</v>
      </c>
      <c r="N171" s="5">
        <f t="shared" si="58"/>
        <v>10.863757791629563</v>
      </c>
      <c r="O171" s="5">
        <f t="shared" si="59"/>
        <v>10.751665080875357</v>
      </c>
      <c r="R171" s="187"/>
    </row>
    <row r="172" spans="2:18" ht="15" customHeight="1" x14ac:dyDescent="0.15">
      <c r="B172" s="38" t="s">
        <v>1</v>
      </c>
      <c r="C172" s="78"/>
      <c r="D172" s="28"/>
      <c r="E172" s="29"/>
      <c r="F172" s="39">
        <f t="shared" ref="F172:O172" si="60">SUM(F163:F171)</f>
        <v>1983</v>
      </c>
      <c r="G172" s="39">
        <f t="shared" si="60"/>
        <v>667</v>
      </c>
      <c r="H172" s="39">
        <f t="shared" si="60"/>
        <v>1316</v>
      </c>
      <c r="I172" s="39">
        <f t="shared" si="60"/>
        <v>1123</v>
      </c>
      <c r="J172" s="68">
        <f t="shared" si="60"/>
        <v>1051</v>
      </c>
      <c r="K172" s="110">
        <f t="shared" si="60"/>
        <v>100</v>
      </c>
      <c r="L172" s="25">
        <f t="shared" si="60"/>
        <v>100</v>
      </c>
      <c r="M172" s="6">
        <f t="shared" si="60"/>
        <v>100.00000000000001</v>
      </c>
      <c r="N172" s="6">
        <f t="shared" si="60"/>
        <v>99.999999999999986</v>
      </c>
      <c r="O172" s="6">
        <f t="shared" si="60"/>
        <v>99.999999999999986</v>
      </c>
    </row>
    <row r="173" spans="2:18" ht="15" customHeight="1" x14ac:dyDescent="0.15">
      <c r="B173" s="38" t="s">
        <v>1017</v>
      </c>
      <c r="C173" s="78"/>
      <c r="D173" s="28"/>
      <c r="E173" s="29"/>
      <c r="F173" s="40">
        <v>0.50783160322952703</v>
      </c>
      <c r="G173" s="40">
        <v>1.00511217948718</v>
      </c>
      <c r="H173" s="40">
        <v>0.22827927927927932</v>
      </c>
      <c r="I173" s="40">
        <v>0.2504595404595405</v>
      </c>
      <c r="J173" s="40">
        <v>0.18359275053304905</v>
      </c>
    </row>
    <row r="174" spans="2:18" ht="15" customHeight="1" x14ac:dyDescent="0.15">
      <c r="B174" s="38" t="s">
        <v>1018</v>
      </c>
      <c r="C174" s="78"/>
      <c r="D174" s="28"/>
      <c r="E174" s="29"/>
      <c r="F174" s="40">
        <v>2.6443843843843839</v>
      </c>
      <c r="G174" s="40">
        <v>2.8508636363636377</v>
      </c>
      <c r="H174" s="40">
        <v>2.242389380530974</v>
      </c>
      <c r="I174" s="40">
        <v>2.5582653061224492</v>
      </c>
      <c r="J174" s="40">
        <v>2.2364935064935065</v>
      </c>
    </row>
    <row r="175" spans="2:18" ht="15" customHeight="1" x14ac:dyDescent="0.15">
      <c r="B175" s="38" t="s">
        <v>108</v>
      </c>
      <c r="C175" s="78"/>
      <c r="D175" s="28"/>
      <c r="E175" s="29"/>
      <c r="F175" s="47">
        <v>16</v>
      </c>
      <c r="G175" s="47">
        <v>16</v>
      </c>
      <c r="H175" s="47">
        <v>11</v>
      </c>
      <c r="I175" s="47">
        <v>15</v>
      </c>
      <c r="J175" s="47">
        <v>15</v>
      </c>
    </row>
    <row r="176" spans="2:18" ht="15" customHeight="1" x14ac:dyDescent="0.15">
      <c r="B176" s="62"/>
      <c r="C176" s="62"/>
      <c r="D176" s="45"/>
      <c r="E176" s="45"/>
      <c r="F176" s="111"/>
      <c r="G176" s="111"/>
      <c r="H176" s="111"/>
      <c r="I176" s="111"/>
      <c r="J176" s="111"/>
    </row>
    <row r="177" spans="1:18" ht="15" customHeight="1" x14ac:dyDescent="0.15">
      <c r="A177" s="1" t="s">
        <v>632</v>
      </c>
      <c r="B177" s="22"/>
      <c r="C177" s="22"/>
      <c r="H177" s="7"/>
      <c r="I177" s="7"/>
      <c r="L177" s="7"/>
    </row>
    <row r="178" spans="1:18" ht="13.65" customHeight="1" x14ac:dyDescent="0.15">
      <c r="B178" s="64"/>
      <c r="C178" s="33"/>
      <c r="D178" s="33"/>
      <c r="E178" s="33"/>
      <c r="F178" s="79"/>
      <c r="G178" s="86"/>
      <c r="H178" s="83" t="s">
        <v>2</v>
      </c>
      <c r="I178" s="86"/>
      <c r="J178" s="86"/>
      <c r="K178" s="106"/>
      <c r="L178" s="86"/>
      <c r="M178" s="83" t="s">
        <v>3</v>
      </c>
      <c r="N178" s="86"/>
      <c r="O178" s="84"/>
    </row>
    <row r="179" spans="1:18" ht="22.65" customHeight="1" x14ac:dyDescent="0.15">
      <c r="B179" s="34"/>
      <c r="C179" s="233"/>
      <c r="E179" s="75"/>
      <c r="F179" s="96" t="s">
        <v>512</v>
      </c>
      <c r="G179" s="96" t="s">
        <v>210</v>
      </c>
      <c r="H179" s="96" t="s">
        <v>211</v>
      </c>
      <c r="I179" s="96" t="s">
        <v>514</v>
      </c>
      <c r="J179" s="102" t="s">
        <v>213</v>
      </c>
      <c r="K179" s="105" t="s">
        <v>512</v>
      </c>
      <c r="L179" s="96" t="s">
        <v>210</v>
      </c>
      <c r="M179" s="96" t="s">
        <v>211</v>
      </c>
      <c r="N179" s="96" t="s">
        <v>514</v>
      </c>
      <c r="O179" s="96" t="s">
        <v>213</v>
      </c>
    </row>
    <row r="180" spans="1:18" ht="12" customHeight="1" x14ac:dyDescent="0.15">
      <c r="B180" s="35"/>
      <c r="C180" s="88"/>
      <c r="D180" s="36"/>
      <c r="E180" s="76"/>
      <c r="F180" s="37"/>
      <c r="G180" s="37"/>
      <c r="H180" s="37"/>
      <c r="I180" s="37"/>
      <c r="J180" s="66"/>
      <c r="K180" s="107">
        <f>F$16</f>
        <v>1983</v>
      </c>
      <c r="L180" s="2">
        <f>G$16</f>
        <v>667</v>
      </c>
      <c r="M180" s="2">
        <f>H$16</f>
        <v>1316</v>
      </c>
      <c r="N180" s="2">
        <f>I$16</f>
        <v>1123</v>
      </c>
      <c r="O180" s="2">
        <f>J$16</f>
        <v>1051</v>
      </c>
    </row>
    <row r="181" spans="1:18" ht="15" customHeight="1" x14ac:dyDescent="0.15">
      <c r="B181" s="34" t="s">
        <v>186</v>
      </c>
      <c r="C181" s="233"/>
      <c r="F181" s="18">
        <v>1571</v>
      </c>
      <c r="G181" s="18">
        <v>494</v>
      </c>
      <c r="H181" s="18">
        <v>1077</v>
      </c>
      <c r="I181" s="18">
        <v>968</v>
      </c>
      <c r="J181" s="67">
        <v>919</v>
      </c>
      <c r="K181" s="109">
        <f t="shared" ref="K181:K189" si="61">F181/K$180*100</f>
        <v>79.22339889056984</v>
      </c>
      <c r="L181" s="24">
        <f t="shared" ref="L181:L189" si="62">G181/L$180*100</f>
        <v>74.062968515742128</v>
      </c>
      <c r="M181" s="4">
        <f t="shared" ref="M181:M189" si="63">H181/M$180*100</f>
        <v>81.838905775075986</v>
      </c>
      <c r="N181" s="4">
        <f t="shared" ref="N181:N189" si="64">I181/N$180*100</f>
        <v>86.197684772929648</v>
      </c>
      <c r="O181" s="4">
        <f t="shared" ref="O181:O189" si="65">J181/O$180*100</f>
        <v>87.440532825880112</v>
      </c>
      <c r="R181" s="187"/>
    </row>
    <row r="182" spans="1:18" ht="15" customHeight="1" x14ac:dyDescent="0.15">
      <c r="B182" s="34" t="s">
        <v>73</v>
      </c>
      <c r="C182" s="233"/>
      <c r="F182" s="18">
        <v>93</v>
      </c>
      <c r="G182" s="18">
        <v>66</v>
      </c>
      <c r="H182" s="18">
        <v>27</v>
      </c>
      <c r="I182" s="18">
        <v>22</v>
      </c>
      <c r="J182" s="67">
        <v>15</v>
      </c>
      <c r="K182" s="109">
        <f t="shared" si="61"/>
        <v>4.689863842662632</v>
      </c>
      <c r="L182" s="24">
        <f t="shared" si="62"/>
        <v>9.8950524737631191</v>
      </c>
      <c r="M182" s="4">
        <f t="shared" si="63"/>
        <v>2.0516717325227964</v>
      </c>
      <c r="N182" s="4">
        <f t="shared" si="64"/>
        <v>1.9590382902938557</v>
      </c>
      <c r="O182" s="4">
        <f t="shared" si="65"/>
        <v>1.4272121788772598</v>
      </c>
      <c r="R182" s="187"/>
    </row>
    <row r="183" spans="1:18" ht="15" customHeight="1" x14ac:dyDescent="0.15">
      <c r="B183" s="34" t="s">
        <v>81</v>
      </c>
      <c r="C183" s="233"/>
      <c r="F183" s="18">
        <v>42</v>
      </c>
      <c r="G183" s="18">
        <v>27</v>
      </c>
      <c r="H183" s="18">
        <v>15</v>
      </c>
      <c r="I183" s="18">
        <v>8</v>
      </c>
      <c r="J183" s="67">
        <v>6</v>
      </c>
      <c r="K183" s="109">
        <f t="shared" si="61"/>
        <v>2.118003025718608</v>
      </c>
      <c r="L183" s="24">
        <f t="shared" si="62"/>
        <v>4.0479760119940025</v>
      </c>
      <c r="M183" s="4">
        <f t="shared" si="63"/>
        <v>1.1398176291793314</v>
      </c>
      <c r="N183" s="4">
        <f t="shared" si="64"/>
        <v>0.7123775601068566</v>
      </c>
      <c r="O183" s="4">
        <f t="shared" si="65"/>
        <v>0.57088487155090395</v>
      </c>
      <c r="R183" s="187"/>
    </row>
    <row r="184" spans="1:18" ht="15" customHeight="1" x14ac:dyDescent="0.15">
      <c r="B184" s="34" t="s">
        <v>82</v>
      </c>
      <c r="C184" s="233"/>
      <c r="F184" s="18">
        <v>23</v>
      </c>
      <c r="G184" s="18">
        <v>15</v>
      </c>
      <c r="H184" s="18">
        <v>8</v>
      </c>
      <c r="I184" s="18">
        <v>4</v>
      </c>
      <c r="J184" s="67">
        <v>2</v>
      </c>
      <c r="K184" s="109">
        <f t="shared" si="61"/>
        <v>1.1598587997982854</v>
      </c>
      <c r="L184" s="24">
        <f t="shared" si="62"/>
        <v>2.2488755622188905</v>
      </c>
      <c r="M184" s="4">
        <f t="shared" si="63"/>
        <v>0.60790273556231</v>
      </c>
      <c r="N184" s="4">
        <f t="shared" si="64"/>
        <v>0.3561887800534283</v>
      </c>
      <c r="O184" s="4">
        <f t="shared" si="65"/>
        <v>0.19029495718363465</v>
      </c>
      <c r="R184" s="187"/>
    </row>
    <row r="185" spans="1:18" ht="15" customHeight="1" x14ac:dyDescent="0.15">
      <c r="B185" s="34" t="s">
        <v>83</v>
      </c>
      <c r="C185" s="233"/>
      <c r="F185" s="18">
        <v>16</v>
      </c>
      <c r="G185" s="18">
        <v>13</v>
      </c>
      <c r="H185" s="18">
        <v>3</v>
      </c>
      <c r="I185" s="18">
        <v>0</v>
      </c>
      <c r="J185" s="67">
        <v>0</v>
      </c>
      <c r="K185" s="109">
        <f t="shared" si="61"/>
        <v>0.80685829551185084</v>
      </c>
      <c r="L185" s="24">
        <f t="shared" si="62"/>
        <v>1.9490254872563717</v>
      </c>
      <c r="M185" s="4">
        <f t="shared" si="63"/>
        <v>0.22796352583586624</v>
      </c>
      <c r="N185" s="4">
        <f t="shared" si="64"/>
        <v>0</v>
      </c>
      <c r="O185" s="4">
        <f t="shared" si="65"/>
        <v>0</v>
      </c>
      <c r="R185" s="187"/>
    </row>
    <row r="186" spans="1:18" ht="15" customHeight="1" x14ac:dyDescent="0.15">
      <c r="B186" s="34" t="s">
        <v>334</v>
      </c>
      <c r="C186" s="233"/>
      <c r="F186" s="18">
        <v>5</v>
      </c>
      <c r="G186" s="18">
        <v>5</v>
      </c>
      <c r="H186" s="18">
        <v>0</v>
      </c>
      <c r="I186" s="18">
        <v>1</v>
      </c>
      <c r="J186" s="67">
        <v>1</v>
      </c>
      <c r="K186" s="109">
        <f t="shared" si="61"/>
        <v>0.25214321734745332</v>
      </c>
      <c r="L186" s="24">
        <f t="shared" si="62"/>
        <v>0.7496251874062968</v>
      </c>
      <c r="M186" s="4">
        <f t="shared" si="63"/>
        <v>0</v>
      </c>
      <c r="N186" s="4">
        <f t="shared" si="64"/>
        <v>8.9047195013357075E-2</v>
      </c>
      <c r="O186" s="4">
        <f t="shared" si="65"/>
        <v>9.5147478591817325E-2</v>
      </c>
      <c r="R186" s="187"/>
    </row>
    <row r="187" spans="1:18" ht="15" customHeight="1" x14ac:dyDescent="0.15">
      <c r="B187" s="34" t="s">
        <v>84</v>
      </c>
      <c r="C187" s="233"/>
      <c r="F187" s="18">
        <v>4</v>
      </c>
      <c r="G187" s="18">
        <v>4</v>
      </c>
      <c r="H187" s="18">
        <v>0</v>
      </c>
      <c r="I187" s="18">
        <v>2</v>
      </c>
      <c r="J187" s="67">
        <v>2</v>
      </c>
      <c r="K187" s="109">
        <f t="shared" si="61"/>
        <v>0.20171457387796271</v>
      </c>
      <c r="L187" s="24">
        <f t="shared" si="62"/>
        <v>0.59970014992503751</v>
      </c>
      <c r="M187" s="4">
        <f t="shared" si="63"/>
        <v>0</v>
      </c>
      <c r="N187" s="4">
        <f t="shared" si="64"/>
        <v>0.17809439002671415</v>
      </c>
      <c r="O187" s="4">
        <f t="shared" si="65"/>
        <v>0.19029495718363465</v>
      </c>
      <c r="R187" s="187"/>
    </row>
    <row r="188" spans="1:18" ht="15" customHeight="1" x14ac:dyDescent="0.15">
      <c r="B188" s="34" t="s">
        <v>85</v>
      </c>
      <c r="C188" s="233"/>
      <c r="F188" s="18">
        <v>2</v>
      </c>
      <c r="G188" s="18">
        <v>0</v>
      </c>
      <c r="H188" s="18">
        <v>2</v>
      </c>
      <c r="I188" s="18">
        <v>0</v>
      </c>
      <c r="J188" s="67">
        <v>0</v>
      </c>
      <c r="K188" s="109">
        <f t="shared" si="61"/>
        <v>0.10085728693898136</v>
      </c>
      <c r="L188" s="24">
        <f t="shared" si="62"/>
        <v>0</v>
      </c>
      <c r="M188" s="4">
        <f t="shared" si="63"/>
        <v>0.1519756838905775</v>
      </c>
      <c r="N188" s="4">
        <f t="shared" si="64"/>
        <v>0</v>
      </c>
      <c r="O188" s="4">
        <f t="shared" si="65"/>
        <v>0</v>
      </c>
      <c r="R188" s="187"/>
    </row>
    <row r="189" spans="1:18" ht="15" customHeight="1" x14ac:dyDescent="0.15">
      <c r="B189" s="34" t="s">
        <v>158</v>
      </c>
      <c r="C189" s="233"/>
      <c r="D189" s="36"/>
      <c r="E189" s="36"/>
      <c r="F189" s="19">
        <v>227</v>
      </c>
      <c r="G189" s="19">
        <v>43</v>
      </c>
      <c r="H189" s="19">
        <v>184</v>
      </c>
      <c r="I189" s="19">
        <v>118</v>
      </c>
      <c r="J189" s="72">
        <v>106</v>
      </c>
      <c r="K189" s="113">
        <f t="shared" si="61"/>
        <v>11.447302067574382</v>
      </c>
      <c r="L189" s="26">
        <f t="shared" si="62"/>
        <v>6.4467766116941538</v>
      </c>
      <c r="M189" s="5">
        <f t="shared" si="63"/>
        <v>13.98176291793313</v>
      </c>
      <c r="N189" s="5">
        <f t="shared" si="64"/>
        <v>10.507569011576136</v>
      </c>
      <c r="O189" s="5">
        <f t="shared" si="65"/>
        <v>10.085632730732636</v>
      </c>
      <c r="R189" s="187"/>
    </row>
    <row r="190" spans="1:18" ht="15" customHeight="1" x14ac:dyDescent="0.15">
      <c r="B190" s="38" t="s">
        <v>1</v>
      </c>
      <c r="C190" s="78"/>
      <c r="D190" s="28"/>
      <c r="E190" s="29"/>
      <c r="F190" s="39">
        <f t="shared" ref="F190:O190" si="66">SUM(F181:F189)</f>
        <v>1983</v>
      </c>
      <c r="G190" s="39">
        <f t="shared" si="66"/>
        <v>667</v>
      </c>
      <c r="H190" s="39">
        <f t="shared" si="66"/>
        <v>1316</v>
      </c>
      <c r="I190" s="39">
        <f t="shared" si="66"/>
        <v>1123</v>
      </c>
      <c r="J190" s="68">
        <f t="shared" si="66"/>
        <v>1051</v>
      </c>
      <c r="K190" s="110">
        <f t="shared" si="66"/>
        <v>99.999999999999986</v>
      </c>
      <c r="L190" s="25">
        <f t="shared" si="66"/>
        <v>100</v>
      </c>
      <c r="M190" s="6">
        <f t="shared" si="66"/>
        <v>99.999999999999986</v>
      </c>
      <c r="N190" s="6">
        <f t="shared" si="66"/>
        <v>100</v>
      </c>
      <c r="O190" s="6">
        <f t="shared" si="66"/>
        <v>100</v>
      </c>
    </row>
    <row r="191" spans="1:18" ht="15" customHeight="1" x14ac:dyDescent="0.15">
      <c r="B191" s="38" t="s">
        <v>1017</v>
      </c>
      <c r="C191" s="78"/>
      <c r="D191" s="28"/>
      <c r="E191" s="29"/>
      <c r="F191" s="40">
        <v>0.21981776765375854</v>
      </c>
      <c r="G191" s="40">
        <v>0.43429487179487181</v>
      </c>
      <c r="H191" s="40">
        <v>0.10159010600706714</v>
      </c>
      <c r="I191" s="40">
        <v>6.7661691542288557E-2</v>
      </c>
      <c r="J191" s="40">
        <v>5.3968253968253971E-2</v>
      </c>
    </row>
    <row r="192" spans="1:18" ht="15" customHeight="1" x14ac:dyDescent="0.15">
      <c r="B192" s="38" t="s">
        <v>1018</v>
      </c>
      <c r="C192" s="78"/>
      <c r="D192" s="28"/>
      <c r="E192" s="29"/>
      <c r="F192" s="40">
        <v>2.0864864864864865</v>
      </c>
      <c r="G192" s="40">
        <v>2.0846153846153848</v>
      </c>
      <c r="H192" s="40">
        <v>2.0909090909090908</v>
      </c>
      <c r="I192" s="40">
        <v>1.8378378378378379</v>
      </c>
      <c r="J192" s="40">
        <v>1.9615384615384615</v>
      </c>
    </row>
    <row r="193" spans="1:18" ht="15" customHeight="1" x14ac:dyDescent="0.15">
      <c r="B193" s="38" t="s">
        <v>108</v>
      </c>
      <c r="C193" s="78"/>
      <c r="D193" s="28"/>
      <c r="E193" s="29"/>
      <c r="F193" s="47">
        <v>11</v>
      </c>
      <c r="G193" s="47">
        <v>9</v>
      </c>
      <c r="H193" s="47">
        <v>11</v>
      </c>
      <c r="I193" s="47">
        <v>7</v>
      </c>
      <c r="J193" s="47">
        <v>7</v>
      </c>
    </row>
    <row r="194" spans="1:18" ht="15" customHeight="1" x14ac:dyDescent="0.15">
      <c r="B194" s="62"/>
      <c r="C194" s="62"/>
      <c r="D194" s="45"/>
      <c r="E194" s="45"/>
      <c r="F194" s="111"/>
      <c r="G194" s="111"/>
      <c r="H194" s="111"/>
      <c r="I194" s="111"/>
      <c r="J194" s="111"/>
    </row>
    <row r="195" spans="1:18" ht="15" customHeight="1" x14ac:dyDescent="0.15">
      <c r="A195" s="1" t="s">
        <v>633</v>
      </c>
      <c r="B195" s="22"/>
      <c r="C195" s="22"/>
      <c r="H195" s="7"/>
      <c r="I195" s="7"/>
      <c r="L195" s="7"/>
    </row>
    <row r="196" spans="1:18" ht="13.65" customHeight="1" x14ac:dyDescent="0.15">
      <c r="B196" s="64"/>
      <c r="C196" s="33"/>
      <c r="D196" s="33"/>
      <c r="E196" s="33"/>
      <c r="F196" s="79"/>
      <c r="G196" s="86"/>
      <c r="H196" s="83" t="s">
        <v>2</v>
      </c>
      <c r="I196" s="86"/>
      <c r="J196" s="86"/>
      <c r="K196" s="106"/>
      <c r="L196" s="86"/>
      <c r="M196" s="83" t="s">
        <v>3</v>
      </c>
      <c r="N196" s="86"/>
      <c r="O196" s="84"/>
    </row>
    <row r="197" spans="1:18" ht="22.65" customHeight="1" x14ac:dyDescent="0.15">
      <c r="B197" s="34"/>
      <c r="C197" s="233"/>
      <c r="E197" s="75"/>
      <c r="F197" s="96" t="s">
        <v>512</v>
      </c>
      <c r="G197" s="96" t="s">
        <v>210</v>
      </c>
      <c r="H197" s="96" t="s">
        <v>211</v>
      </c>
      <c r="I197" s="96" t="s">
        <v>514</v>
      </c>
      <c r="J197" s="102" t="s">
        <v>213</v>
      </c>
      <c r="K197" s="105" t="s">
        <v>512</v>
      </c>
      <c r="L197" s="96" t="s">
        <v>210</v>
      </c>
      <c r="M197" s="96" t="s">
        <v>211</v>
      </c>
      <c r="N197" s="96" t="s">
        <v>514</v>
      </c>
      <c r="O197" s="96" t="s">
        <v>213</v>
      </c>
    </row>
    <row r="198" spans="1:18" ht="12" customHeight="1" x14ac:dyDescent="0.15">
      <c r="B198" s="35"/>
      <c r="C198" s="88"/>
      <c r="D198" s="36"/>
      <c r="E198" s="76"/>
      <c r="F198" s="37"/>
      <c r="G198" s="37"/>
      <c r="H198" s="37"/>
      <c r="I198" s="37"/>
      <c r="J198" s="66"/>
      <c r="K198" s="107">
        <f>F$16</f>
        <v>1983</v>
      </c>
      <c r="L198" s="2">
        <f>G$16</f>
        <v>667</v>
      </c>
      <c r="M198" s="2">
        <f>H$16</f>
        <v>1316</v>
      </c>
      <c r="N198" s="2">
        <f>I$16</f>
        <v>1123</v>
      </c>
      <c r="O198" s="2">
        <f>J$16</f>
        <v>1051</v>
      </c>
    </row>
    <row r="199" spans="1:18" ht="15" customHeight="1" x14ac:dyDescent="0.15">
      <c r="B199" s="34" t="s">
        <v>186</v>
      </c>
      <c r="C199" s="233"/>
      <c r="F199" s="18">
        <v>1579</v>
      </c>
      <c r="G199" s="18">
        <v>497</v>
      </c>
      <c r="H199" s="18">
        <v>1082</v>
      </c>
      <c r="I199" s="18">
        <v>970</v>
      </c>
      <c r="J199" s="67">
        <v>921</v>
      </c>
      <c r="K199" s="109">
        <f t="shared" ref="K199:K207" si="67">F199/K$198*100</f>
        <v>79.626828038325769</v>
      </c>
      <c r="L199" s="24">
        <f t="shared" ref="L199:L207" si="68">G199/L$198*100</f>
        <v>74.512743628185902</v>
      </c>
      <c r="M199" s="4">
        <f t="shared" ref="M199:M207" si="69">H199/M$198*100</f>
        <v>82.218844984802431</v>
      </c>
      <c r="N199" s="4">
        <f t="shared" ref="N199:N207" si="70">I199/N$198*100</f>
        <v>86.375779162956363</v>
      </c>
      <c r="O199" s="4">
        <f t="shared" ref="O199:O207" si="71">J199/O$198*100</f>
        <v>87.630827783063751</v>
      </c>
      <c r="R199" s="187"/>
    </row>
    <row r="200" spans="1:18" ht="15" customHeight="1" x14ac:dyDescent="0.15">
      <c r="B200" s="34" t="s">
        <v>73</v>
      </c>
      <c r="C200" s="233"/>
      <c r="F200" s="18">
        <v>127</v>
      </c>
      <c r="G200" s="18">
        <v>96</v>
      </c>
      <c r="H200" s="18">
        <v>31</v>
      </c>
      <c r="I200" s="18">
        <v>25</v>
      </c>
      <c r="J200" s="67">
        <v>17</v>
      </c>
      <c r="K200" s="109">
        <f t="shared" si="67"/>
        <v>6.4044377206253156</v>
      </c>
      <c r="L200" s="24">
        <f t="shared" si="68"/>
        <v>14.392803598200899</v>
      </c>
      <c r="M200" s="4">
        <f t="shared" si="69"/>
        <v>2.3556231003039514</v>
      </c>
      <c r="N200" s="4">
        <f t="shared" si="70"/>
        <v>2.2261798753339268</v>
      </c>
      <c r="O200" s="4">
        <f t="shared" si="71"/>
        <v>1.6175071360608944</v>
      </c>
      <c r="R200" s="187"/>
    </row>
    <row r="201" spans="1:18" ht="15" customHeight="1" x14ac:dyDescent="0.15">
      <c r="B201" s="34" t="s">
        <v>81</v>
      </c>
      <c r="C201" s="233"/>
      <c r="F201" s="18">
        <v>16</v>
      </c>
      <c r="G201" s="18">
        <v>13</v>
      </c>
      <c r="H201" s="18">
        <v>3</v>
      </c>
      <c r="I201" s="18">
        <v>2</v>
      </c>
      <c r="J201" s="67">
        <v>0</v>
      </c>
      <c r="K201" s="109">
        <f t="shared" si="67"/>
        <v>0.80685829551185084</v>
      </c>
      <c r="L201" s="24">
        <f t="shared" si="68"/>
        <v>1.9490254872563717</v>
      </c>
      <c r="M201" s="4">
        <f t="shared" si="69"/>
        <v>0.22796352583586624</v>
      </c>
      <c r="N201" s="4">
        <f t="shared" si="70"/>
        <v>0.17809439002671415</v>
      </c>
      <c r="O201" s="4">
        <f t="shared" si="71"/>
        <v>0</v>
      </c>
      <c r="R201" s="187"/>
    </row>
    <row r="202" spans="1:18" ht="15" customHeight="1" x14ac:dyDescent="0.15">
      <c r="B202" s="34" t="s">
        <v>82</v>
      </c>
      <c r="C202" s="233"/>
      <c r="F202" s="18">
        <v>5</v>
      </c>
      <c r="G202" s="18">
        <v>5</v>
      </c>
      <c r="H202" s="18">
        <v>0</v>
      </c>
      <c r="I202" s="18">
        <v>3</v>
      </c>
      <c r="J202" s="67">
        <v>2</v>
      </c>
      <c r="K202" s="109">
        <f t="shared" si="67"/>
        <v>0.25214321734745332</v>
      </c>
      <c r="L202" s="24">
        <f t="shared" si="68"/>
        <v>0.7496251874062968</v>
      </c>
      <c r="M202" s="4">
        <f t="shared" si="69"/>
        <v>0</v>
      </c>
      <c r="N202" s="4">
        <f t="shared" si="70"/>
        <v>0.26714158504007124</v>
      </c>
      <c r="O202" s="4">
        <f t="shared" si="71"/>
        <v>0.19029495718363465</v>
      </c>
      <c r="R202" s="187"/>
    </row>
    <row r="203" spans="1:18" ht="15" customHeight="1" x14ac:dyDescent="0.15">
      <c r="B203" s="34" t="s">
        <v>83</v>
      </c>
      <c r="C203" s="233"/>
      <c r="F203" s="18">
        <v>3</v>
      </c>
      <c r="G203" s="18">
        <v>2</v>
      </c>
      <c r="H203" s="18">
        <v>1</v>
      </c>
      <c r="I203" s="18">
        <v>1</v>
      </c>
      <c r="J203" s="67">
        <v>1</v>
      </c>
      <c r="K203" s="109">
        <f t="shared" si="67"/>
        <v>0.15128593040847202</v>
      </c>
      <c r="L203" s="24">
        <f t="shared" si="68"/>
        <v>0.29985007496251875</v>
      </c>
      <c r="M203" s="4">
        <f t="shared" si="69"/>
        <v>7.598784194528875E-2</v>
      </c>
      <c r="N203" s="4">
        <f t="shared" si="70"/>
        <v>8.9047195013357075E-2</v>
      </c>
      <c r="O203" s="4">
        <f t="shared" si="71"/>
        <v>9.5147478591817325E-2</v>
      </c>
      <c r="R203" s="187"/>
    </row>
    <row r="204" spans="1:18" ht="15" customHeight="1" x14ac:dyDescent="0.15">
      <c r="B204" s="34" t="s">
        <v>334</v>
      </c>
      <c r="C204" s="233"/>
      <c r="F204" s="18">
        <v>1</v>
      </c>
      <c r="G204" s="18">
        <v>1</v>
      </c>
      <c r="H204" s="18">
        <v>0</v>
      </c>
      <c r="I204" s="18">
        <v>0</v>
      </c>
      <c r="J204" s="67">
        <v>0</v>
      </c>
      <c r="K204" s="109">
        <f t="shared" si="67"/>
        <v>5.0428643469490678E-2</v>
      </c>
      <c r="L204" s="24">
        <f t="shared" si="68"/>
        <v>0.14992503748125938</v>
      </c>
      <c r="M204" s="4">
        <f t="shared" si="69"/>
        <v>0</v>
      </c>
      <c r="N204" s="4">
        <f t="shared" si="70"/>
        <v>0</v>
      </c>
      <c r="O204" s="4">
        <f t="shared" si="71"/>
        <v>0</v>
      </c>
      <c r="R204" s="187"/>
    </row>
    <row r="205" spans="1:18" ht="15" customHeight="1" x14ac:dyDescent="0.15">
      <c r="B205" s="34" t="s">
        <v>84</v>
      </c>
      <c r="C205" s="233"/>
      <c r="F205" s="18">
        <v>0</v>
      </c>
      <c r="G205" s="18">
        <v>0</v>
      </c>
      <c r="H205" s="18">
        <v>0</v>
      </c>
      <c r="I205" s="18">
        <v>0</v>
      </c>
      <c r="J205" s="67">
        <v>0</v>
      </c>
      <c r="K205" s="109">
        <f t="shared" si="67"/>
        <v>0</v>
      </c>
      <c r="L205" s="24">
        <f t="shared" si="68"/>
        <v>0</v>
      </c>
      <c r="M205" s="4">
        <f t="shared" si="69"/>
        <v>0</v>
      </c>
      <c r="N205" s="4">
        <f t="shared" si="70"/>
        <v>0</v>
      </c>
      <c r="O205" s="4">
        <f t="shared" si="71"/>
        <v>0</v>
      </c>
      <c r="R205" s="187"/>
    </row>
    <row r="206" spans="1:18" ht="15" customHeight="1" x14ac:dyDescent="0.15">
      <c r="B206" s="34" t="s">
        <v>85</v>
      </c>
      <c r="C206" s="233"/>
      <c r="F206" s="18">
        <v>0</v>
      </c>
      <c r="G206" s="18">
        <v>0</v>
      </c>
      <c r="H206" s="18">
        <v>0</v>
      </c>
      <c r="I206" s="18">
        <v>0</v>
      </c>
      <c r="J206" s="67">
        <v>0</v>
      </c>
      <c r="K206" s="109">
        <f t="shared" si="67"/>
        <v>0</v>
      </c>
      <c r="L206" s="24">
        <f t="shared" si="68"/>
        <v>0</v>
      </c>
      <c r="M206" s="4">
        <f t="shared" si="69"/>
        <v>0</v>
      </c>
      <c r="N206" s="4">
        <f t="shared" si="70"/>
        <v>0</v>
      </c>
      <c r="O206" s="4">
        <f t="shared" si="71"/>
        <v>0</v>
      </c>
      <c r="R206" s="187"/>
    </row>
    <row r="207" spans="1:18" ht="15" customHeight="1" x14ac:dyDescent="0.15">
      <c r="B207" s="34" t="s">
        <v>158</v>
      </c>
      <c r="C207" s="233"/>
      <c r="D207" s="36"/>
      <c r="E207" s="36"/>
      <c r="F207" s="19">
        <v>252</v>
      </c>
      <c r="G207" s="19">
        <v>53</v>
      </c>
      <c r="H207" s="19">
        <v>199</v>
      </c>
      <c r="I207" s="19">
        <v>122</v>
      </c>
      <c r="J207" s="72">
        <v>110</v>
      </c>
      <c r="K207" s="113">
        <f t="shared" si="67"/>
        <v>12.708018154311649</v>
      </c>
      <c r="L207" s="26">
        <f t="shared" si="68"/>
        <v>7.9460269865067463</v>
      </c>
      <c r="M207" s="5">
        <f t="shared" si="69"/>
        <v>15.121580547112462</v>
      </c>
      <c r="N207" s="5">
        <f t="shared" si="70"/>
        <v>10.863757791629563</v>
      </c>
      <c r="O207" s="5">
        <f t="shared" si="71"/>
        <v>10.466222645099906</v>
      </c>
      <c r="R207" s="187"/>
    </row>
    <row r="208" spans="1:18" ht="15" customHeight="1" x14ac:dyDescent="0.15">
      <c r="B208" s="38" t="s">
        <v>1</v>
      </c>
      <c r="C208" s="78"/>
      <c r="D208" s="28"/>
      <c r="E208" s="29"/>
      <c r="F208" s="39">
        <f t="shared" ref="F208:O208" si="72">SUM(F199:F207)</f>
        <v>1983</v>
      </c>
      <c r="G208" s="39">
        <f t="shared" si="72"/>
        <v>667</v>
      </c>
      <c r="H208" s="39">
        <f t="shared" si="72"/>
        <v>1316</v>
      </c>
      <c r="I208" s="39">
        <f t="shared" si="72"/>
        <v>1123</v>
      </c>
      <c r="J208" s="68">
        <f t="shared" si="72"/>
        <v>1051</v>
      </c>
      <c r="K208" s="110">
        <f t="shared" si="72"/>
        <v>99.999999999999986</v>
      </c>
      <c r="L208" s="25">
        <f t="shared" si="72"/>
        <v>100</v>
      </c>
      <c r="M208" s="6">
        <f t="shared" si="72"/>
        <v>100</v>
      </c>
      <c r="N208" s="6">
        <f t="shared" si="72"/>
        <v>99.999999999999986</v>
      </c>
      <c r="O208" s="6">
        <f t="shared" si="72"/>
        <v>100</v>
      </c>
    </row>
    <row r="209" spans="1:18" ht="15" customHeight="1" x14ac:dyDescent="0.15">
      <c r="B209" s="38" t="s">
        <v>1017</v>
      </c>
      <c r="C209" s="78"/>
      <c r="D209" s="28"/>
      <c r="E209" s="29"/>
      <c r="F209" s="40">
        <v>0.10292316580011555</v>
      </c>
      <c r="G209" s="40">
        <v>0.23543973941368082</v>
      </c>
      <c r="H209" s="40">
        <v>3.0080572963294534E-2</v>
      </c>
      <c r="I209" s="40">
        <v>3.4915084915084917E-2</v>
      </c>
      <c r="J209" s="40">
        <v>2.5132837407013817E-2</v>
      </c>
    </row>
    <row r="210" spans="1:18" ht="15" customHeight="1" x14ac:dyDescent="0.15">
      <c r="B210" s="38" t="s">
        <v>1018</v>
      </c>
      <c r="C210" s="78"/>
      <c r="D210" s="28"/>
      <c r="E210" s="29"/>
      <c r="F210" s="40">
        <v>1.172105263157895</v>
      </c>
      <c r="G210" s="40">
        <v>1.2355555555555557</v>
      </c>
      <c r="H210" s="40">
        <v>0.95999999999999985</v>
      </c>
      <c r="I210" s="40">
        <v>1.1274193548387097</v>
      </c>
      <c r="J210" s="40">
        <v>1.1825000000000001</v>
      </c>
    </row>
    <row r="211" spans="1:18" ht="15" customHeight="1" x14ac:dyDescent="0.15">
      <c r="B211" s="38" t="s">
        <v>108</v>
      </c>
      <c r="C211" s="78"/>
      <c r="D211" s="28"/>
      <c r="E211" s="29"/>
      <c r="F211" s="47">
        <v>5.8</v>
      </c>
      <c r="G211" s="47">
        <v>5.8</v>
      </c>
      <c r="H211" s="47">
        <v>4.8</v>
      </c>
      <c r="I211" s="47">
        <v>4.5</v>
      </c>
      <c r="J211" s="47">
        <v>4.5</v>
      </c>
    </row>
    <row r="212" spans="1:18" ht="15" customHeight="1" x14ac:dyDescent="0.15">
      <c r="B212" s="62"/>
      <c r="C212" s="45"/>
      <c r="D212" s="45"/>
      <c r="E212" s="45"/>
      <c r="F212" s="111"/>
      <c r="G212" s="111"/>
      <c r="H212" s="111"/>
      <c r="I212" s="111"/>
      <c r="J212" s="111"/>
    </row>
    <row r="213" spans="1:18" ht="15" customHeight="1" x14ac:dyDescent="0.15">
      <c r="A213" s="1" t="s">
        <v>603</v>
      </c>
      <c r="B213" s="22"/>
      <c r="C213" s="1"/>
      <c r="D213" s="1"/>
      <c r="E213" s="1"/>
    </row>
    <row r="214" spans="1:18" ht="13.65" customHeight="1" x14ac:dyDescent="0.15">
      <c r="B214" s="64"/>
      <c r="C214" s="33"/>
      <c r="D214" s="33"/>
      <c r="E214" s="33"/>
      <c r="F214" s="79"/>
      <c r="G214" s="86"/>
      <c r="H214" s="83" t="s">
        <v>2</v>
      </c>
      <c r="I214" s="86"/>
      <c r="J214" s="86"/>
      <c r="K214" s="106"/>
      <c r="L214" s="86"/>
      <c r="M214" s="83" t="s">
        <v>3</v>
      </c>
      <c r="N214" s="86"/>
      <c r="O214" s="84"/>
    </row>
    <row r="215" spans="1:18" ht="22.65" customHeight="1" x14ac:dyDescent="0.15">
      <c r="B215" s="34"/>
      <c r="C215" s="233"/>
      <c r="E215" s="75"/>
      <c r="F215" s="96" t="s">
        <v>512</v>
      </c>
      <c r="G215" s="96" t="s">
        <v>210</v>
      </c>
      <c r="H215" s="96" t="s">
        <v>211</v>
      </c>
      <c r="I215" s="96" t="s">
        <v>514</v>
      </c>
      <c r="J215" s="102" t="s">
        <v>213</v>
      </c>
      <c r="K215" s="105" t="s">
        <v>512</v>
      </c>
      <c r="L215" s="96" t="s">
        <v>210</v>
      </c>
      <c r="M215" s="96" t="s">
        <v>211</v>
      </c>
      <c r="N215" s="96" t="s">
        <v>514</v>
      </c>
      <c r="O215" s="96" t="s">
        <v>213</v>
      </c>
    </row>
    <row r="216" spans="1:18" ht="12" customHeight="1" x14ac:dyDescent="0.15">
      <c r="B216" s="35"/>
      <c r="C216" s="88"/>
      <c r="D216" s="36"/>
      <c r="E216" s="76"/>
      <c r="F216" s="37"/>
      <c r="G216" s="37"/>
      <c r="H216" s="37"/>
      <c r="I216" s="37"/>
      <c r="J216" s="66"/>
      <c r="K216" s="107">
        <f>F$16</f>
        <v>1983</v>
      </c>
      <c r="L216" s="2">
        <f>G$16</f>
        <v>667</v>
      </c>
      <c r="M216" s="2">
        <f>H$16</f>
        <v>1316</v>
      </c>
      <c r="N216" s="2">
        <f>I$16</f>
        <v>1123</v>
      </c>
      <c r="O216" s="2">
        <f>J$16</f>
        <v>1051</v>
      </c>
    </row>
    <row r="217" spans="1:18" ht="15" customHeight="1" x14ac:dyDescent="0.15">
      <c r="B217" s="34" t="s">
        <v>604</v>
      </c>
      <c r="C217" s="233"/>
      <c r="F217" s="18">
        <v>194</v>
      </c>
      <c r="G217" s="18">
        <v>95</v>
      </c>
      <c r="H217" s="18">
        <v>99</v>
      </c>
      <c r="I217" s="18">
        <v>72</v>
      </c>
      <c r="J217" s="67">
        <v>59</v>
      </c>
      <c r="K217" s="109">
        <f t="shared" ref="K217:O219" si="73">F217/K$216*100</f>
        <v>9.7831568330811898</v>
      </c>
      <c r="L217" s="24">
        <f t="shared" si="73"/>
        <v>14.242878560719641</v>
      </c>
      <c r="M217" s="4">
        <f t="shared" si="73"/>
        <v>7.5227963525835868</v>
      </c>
      <c r="N217" s="4">
        <f t="shared" si="73"/>
        <v>6.4113980409617088</v>
      </c>
      <c r="O217" s="4">
        <f t="shared" si="73"/>
        <v>5.6137012369172217</v>
      </c>
      <c r="R217" s="187"/>
    </row>
    <row r="218" spans="1:18" ht="15" customHeight="1" x14ac:dyDescent="0.15">
      <c r="B218" s="34" t="s">
        <v>605</v>
      </c>
      <c r="C218" s="233"/>
      <c r="F218" s="18">
        <v>1747</v>
      </c>
      <c r="G218" s="18">
        <v>560</v>
      </c>
      <c r="H218" s="18">
        <v>1187</v>
      </c>
      <c r="I218" s="18">
        <v>1025</v>
      </c>
      <c r="J218" s="67">
        <v>966</v>
      </c>
      <c r="K218" s="109">
        <f t="shared" si="73"/>
        <v>88.098840141200199</v>
      </c>
      <c r="L218" s="24">
        <f t="shared" si="73"/>
        <v>83.958020989505243</v>
      </c>
      <c r="M218" s="4">
        <f t="shared" si="73"/>
        <v>90.19756838905775</v>
      </c>
      <c r="N218" s="4">
        <f t="shared" si="73"/>
        <v>91.273374888691009</v>
      </c>
      <c r="O218" s="4">
        <f t="shared" si="73"/>
        <v>91.91246431969553</v>
      </c>
      <c r="R218" s="187"/>
    </row>
    <row r="219" spans="1:18" ht="15" customHeight="1" x14ac:dyDescent="0.15">
      <c r="B219" s="34" t="s">
        <v>0</v>
      </c>
      <c r="C219" s="233"/>
      <c r="D219" s="36"/>
      <c r="E219" s="36"/>
      <c r="F219" s="19">
        <v>42</v>
      </c>
      <c r="G219" s="19">
        <v>12</v>
      </c>
      <c r="H219" s="19">
        <v>30</v>
      </c>
      <c r="I219" s="19">
        <v>26</v>
      </c>
      <c r="J219" s="72">
        <v>26</v>
      </c>
      <c r="K219" s="113">
        <f t="shared" si="73"/>
        <v>2.118003025718608</v>
      </c>
      <c r="L219" s="26">
        <f t="shared" si="73"/>
        <v>1.7991004497751124</v>
      </c>
      <c r="M219" s="5">
        <f t="shared" si="73"/>
        <v>2.2796352583586628</v>
      </c>
      <c r="N219" s="5">
        <f t="shared" si="73"/>
        <v>2.3152270703472841</v>
      </c>
      <c r="O219" s="5">
        <f t="shared" si="73"/>
        <v>2.4738344433872501</v>
      </c>
      <c r="R219" s="187"/>
    </row>
    <row r="220" spans="1:18" ht="15" customHeight="1" x14ac:dyDescent="0.15">
      <c r="B220" s="38" t="s">
        <v>1</v>
      </c>
      <c r="C220" s="78"/>
      <c r="D220" s="28"/>
      <c r="E220" s="29"/>
      <c r="F220" s="39">
        <f t="shared" ref="F220:O220" si="74">SUM(F217:F219)</f>
        <v>1983</v>
      </c>
      <c r="G220" s="39">
        <f t="shared" si="74"/>
        <v>667</v>
      </c>
      <c r="H220" s="39">
        <f t="shared" si="74"/>
        <v>1316</v>
      </c>
      <c r="I220" s="39">
        <f t="shared" si="74"/>
        <v>1123</v>
      </c>
      <c r="J220" s="68">
        <f t="shared" si="74"/>
        <v>1051</v>
      </c>
      <c r="K220" s="110">
        <f t="shared" si="74"/>
        <v>100</v>
      </c>
      <c r="L220" s="25">
        <f t="shared" si="74"/>
        <v>100</v>
      </c>
      <c r="M220" s="6">
        <f t="shared" si="74"/>
        <v>100</v>
      </c>
      <c r="N220" s="6">
        <f t="shared" si="74"/>
        <v>100.00000000000001</v>
      </c>
      <c r="O220" s="6">
        <f t="shared" si="74"/>
        <v>100</v>
      </c>
    </row>
    <row r="221" spans="1:18" ht="15" customHeight="1" x14ac:dyDescent="0.15">
      <c r="B221" s="62"/>
      <c r="C221" s="62"/>
      <c r="D221" s="45"/>
      <c r="E221" s="45"/>
      <c r="F221" s="111"/>
      <c r="G221" s="111"/>
      <c r="H221" s="111"/>
      <c r="I221" s="111"/>
      <c r="J221" s="111"/>
    </row>
    <row r="222" spans="1:18" ht="15" customHeight="1" x14ac:dyDescent="0.15">
      <c r="A222" s="1" t="s">
        <v>606</v>
      </c>
      <c r="B222" s="22"/>
      <c r="C222" s="22"/>
      <c r="D222" s="1"/>
      <c r="E222" s="1"/>
    </row>
    <row r="223" spans="1:18" ht="13.65" customHeight="1" x14ac:dyDescent="0.15">
      <c r="B223" s="64"/>
      <c r="C223" s="33"/>
      <c r="D223" s="33"/>
      <c r="E223" s="33"/>
      <c r="F223" s="79"/>
      <c r="G223" s="86"/>
      <c r="H223" s="83" t="s">
        <v>2</v>
      </c>
      <c r="I223" s="86"/>
      <c r="J223" s="86"/>
      <c r="K223" s="106"/>
      <c r="L223" s="86"/>
      <c r="M223" s="83" t="s">
        <v>3</v>
      </c>
      <c r="N223" s="86"/>
      <c r="O223" s="84"/>
    </row>
    <row r="224" spans="1:18" ht="22.65" customHeight="1" x14ac:dyDescent="0.15">
      <c r="B224" s="34"/>
      <c r="C224" s="233"/>
      <c r="E224" s="75"/>
      <c r="F224" s="96" t="s">
        <v>512</v>
      </c>
      <c r="G224" s="96" t="s">
        <v>210</v>
      </c>
      <c r="H224" s="96" t="s">
        <v>211</v>
      </c>
      <c r="I224" s="96" t="s">
        <v>514</v>
      </c>
      <c r="J224" s="102" t="s">
        <v>213</v>
      </c>
      <c r="K224" s="105" t="s">
        <v>512</v>
      </c>
      <c r="L224" s="96" t="s">
        <v>210</v>
      </c>
      <c r="M224" s="96" t="s">
        <v>211</v>
      </c>
      <c r="N224" s="96" t="s">
        <v>514</v>
      </c>
      <c r="O224" s="96" t="s">
        <v>213</v>
      </c>
    </row>
    <row r="225" spans="1:18" ht="12" customHeight="1" x14ac:dyDescent="0.15">
      <c r="B225" s="35"/>
      <c r="C225" s="88"/>
      <c r="D225" s="36"/>
      <c r="E225" s="76"/>
      <c r="F225" s="37"/>
      <c r="G225" s="37"/>
      <c r="H225" s="37"/>
      <c r="I225" s="37"/>
      <c r="J225" s="66"/>
      <c r="K225" s="107">
        <f>F$16</f>
        <v>1983</v>
      </c>
      <c r="L225" s="2">
        <f>G$16</f>
        <v>667</v>
      </c>
      <c r="M225" s="2">
        <f>H$16</f>
        <v>1316</v>
      </c>
      <c r="N225" s="2">
        <f>I$16</f>
        <v>1123</v>
      </c>
      <c r="O225" s="2">
        <f>J$16</f>
        <v>1051</v>
      </c>
    </row>
    <row r="226" spans="1:18" ht="15" customHeight="1" x14ac:dyDescent="0.15">
      <c r="B226" s="34" t="s">
        <v>604</v>
      </c>
      <c r="C226" s="233"/>
      <c r="F226" s="18">
        <v>482</v>
      </c>
      <c r="G226" s="18">
        <v>258</v>
      </c>
      <c r="H226" s="18">
        <v>224</v>
      </c>
      <c r="I226" s="18">
        <v>213</v>
      </c>
      <c r="J226" s="67">
        <v>187</v>
      </c>
      <c r="K226" s="109">
        <f t="shared" ref="K226:O228" si="75">F226/K$225*100</f>
        <v>24.306606152294503</v>
      </c>
      <c r="L226" s="24">
        <f t="shared" si="75"/>
        <v>38.680659670164921</v>
      </c>
      <c r="M226" s="4">
        <f t="shared" si="75"/>
        <v>17.021276595744681</v>
      </c>
      <c r="N226" s="4">
        <f t="shared" si="75"/>
        <v>18.96705253784506</v>
      </c>
      <c r="O226" s="4">
        <f t="shared" si="75"/>
        <v>17.79257849666984</v>
      </c>
      <c r="R226" s="187"/>
    </row>
    <row r="227" spans="1:18" ht="15" customHeight="1" x14ac:dyDescent="0.15">
      <c r="B227" s="34" t="s">
        <v>605</v>
      </c>
      <c r="C227" s="233"/>
      <c r="F227" s="18">
        <v>1435</v>
      </c>
      <c r="G227" s="18">
        <v>380</v>
      </c>
      <c r="H227" s="18">
        <v>1055</v>
      </c>
      <c r="I227" s="18">
        <v>880</v>
      </c>
      <c r="J227" s="67">
        <v>834</v>
      </c>
      <c r="K227" s="109">
        <f t="shared" si="75"/>
        <v>72.365103378719112</v>
      </c>
      <c r="L227" s="24">
        <f t="shared" si="75"/>
        <v>56.971514242878563</v>
      </c>
      <c r="M227" s="4">
        <f t="shared" si="75"/>
        <v>80.167173252279639</v>
      </c>
      <c r="N227" s="4">
        <f t="shared" si="75"/>
        <v>78.361531611754231</v>
      </c>
      <c r="O227" s="4">
        <f t="shared" si="75"/>
        <v>79.352997145575642</v>
      </c>
      <c r="R227" s="187"/>
    </row>
    <row r="228" spans="1:18" ht="15" customHeight="1" x14ac:dyDescent="0.15">
      <c r="B228" s="34" t="s">
        <v>0</v>
      </c>
      <c r="C228" s="233"/>
      <c r="D228" s="36"/>
      <c r="E228" s="36"/>
      <c r="F228" s="19">
        <v>66</v>
      </c>
      <c r="G228" s="19">
        <v>29</v>
      </c>
      <c r="H228" s="19">
        <v>37</v>
      </c>
      <c r="I228" s="19">
        <v>30</v>
      </c>
      <c r="J228" s="72">
        <v>30</v>
      </c>
      <c r="K228" s="113">
        <f t="shared" si="75"/>
        <v>3.3282904689863844</v>
      </c>
      <c r="L228" s="26">
        <f t="shared" si="75"/>
        <v>4.3478260869565215</v>
      </c>
      <c r="M228" s="5">
        <f t="shared" si="75"/>
        <v>2.811550151975684</v>
      </c>
      <c r="N228" s="5">
        <f t="shared" si="75"/>
        <v>2.6714158504007122</v>
      </c>
      <c r="O228" s="5">
        <f t="shared" si="75"/>
        <v>2.8544243577545196</v>
      </c>
      <c r="R228" s="187"/>
    </row>
    <row r="229" spans="1:18" ht="15" customHeight="1" x14ac:dyDescent="0.15">
      <c r="B229" s="38" t="s">
        <v>1</v>
      </c>
      <c r="C229" s="78"/>
      <c r="D229" s="28"/>
      <c r="E229" s="29"/>
      <c r="F229" s="39">
        <f t="shared" ref="F229:O229" si="76">SUM(F226:F228)</f>
        <v>1983</v>
      </c>
      <c r="G229" s="39">
        <f t="shared" si="76"/>
        <v>667</v>
      </c>
      <c r="H229" s="39">
        <f t="shared" si="76"/>
        <v>1316</v>
      </c>
      <c r="I229" s="39">
        <f t="shared" si="76"/>
        <v>1123</v>
      </c>
      <c r="J229" s="68">
        <f t="shared" si="76"/>
        <v>1051</v>
      </c>
      <c r="K229" s="110">
        <f t="shared" si="76"/>
        <v>100</v>
      </c>
      <c r="L229" s="25">
        <f t="shared" si="76"/>
        <v>100</v>
      </c>
      <c r="M229" s="6">
        <f t="shared" si="76"/>
        <v>100</v>
      </c>
      <c r="N229" s="6">
        <f t="shared" si="76"/>
        <v>100</v>
      </c>
      <c r="O229" s="6">
        <f t="shared" si="76"/>
        <v>100.00000000000001</v>
      </c>
    </row>
    <row r="230" spans="1:18" ht="15" customHeight="1" x14ac:dyDescent="0.15">
      <c r="B230" s="62"/>
      <c r="C230" s="45"/>
      <c r="D230" s="45"/>
      <c r="E230" s="45"/>
      <c r="F230" s="111"/>
      <c r="G230" s="111"/>
      <c r="H230" s="111"/>
      <c r="I230" s="111"/>
      <c r="J230" s="111"/>
    </row>
    <row r="231" spans="1:18" ht="15" customHeight="1" x14ac:dyDescent="0.15">
      <c r="A231" s="140" t="s">
        <v>607</v>
      </c>
      <c r="C231" s="1"/>
      <c r="D231" s="1"/>
      <c r="E231" s="1"/>
      <c r="H231" s="7"/>
      <c r="I231" s="7"/>
      <c r="J231" s="7"/>
      <c r="K231" s="7"/>
    </row>
    <row r="232" spans="1:18" ht="15" customHeight="1" x14ac:dyDescent="0.15">
      <c r="A232" s="1" t="s">
        <v>608</v>
      </c>
      <c r="B232" s="22"/>
      <c r="C232" s="1"/>
      <c r="D232" s="1"/>
      <c r="E232" s="1"/>
    </row>
    <row r="233" spans="1:18" ht="13.65" customHeight="1" x14ac:dyDescent="0.15">
      <c r="B233" s="64"/>
      <c r="C233" s="33"/>
      <c r="D233" s="33"/>
      <c r="E233" s="33"/>
      <c r="F233" s="79"/>
      <c r="G233" s="83" t="s">
        <v>2</v>
      </c>
      <c r="H233" s="86"/>
      <c r="I233" s="106"/>
      <c r="J233" s="83" t="s">
        <v>3</v>
      </c>
      <c r="K233" s="84"/>
    </row>
    <row r="234" spans="1:18" ht="19.2" x14ac:dyDescent="0.15">
      <c r="B234" s="77"/>
      <c r="F234" s="96" t="s">
        <v>4</v>
      </c>
      <c r="G234" s="96" t="s">
        <v>210</v>
      </c>
      <c r="H234" s="96" t="s">
        <v>212</v>
      </c>
      <c r="I234" s="105" t="s">
        <v>4</v>
      </c>
      <c r="J234" s="96" t="s">
        <v>210</v>
      </c>
      <c r="K234" s="96" t="s">
        <v>212</v>
      </c>
    </row>
    <row r="235" spans="1:18" ht="12" customHeight="1" x14ac:dyDescent="0.15">
      <c r="B235" s="35"/>
      <c r="C235" s="88"/>
      <c r="D235" s="88"/>
      <c r="E235" s="36"/>
      <c r="F235" s="37"/>
      <c r="G235" s="37"/>
      <c r="H235" s="37"/>
      <c r="I235" s="107">
        <f>F$242</f>
        <v>739</v>
      </c>
      <c r="J235" s="2">
        <f>G$242</f>
        <v>667</v>
      </c>
      <c r="K235" s="2">
        <f>H$242</f>
        <v>72</v>
      </c>
      <c r="L235" s="90"/>
      <c r="M235" s="90"/>
      <c r="N235" s="90"/>
    </row>
    <row r="236" spans="1:18" ht="15" customHeight="1" x14ac:dyDescent="0.15">
      <c r="B236" s="34" t="s">
        <v>130</v>
      </c>
      <c r="C236" s="233"/>
      <c r="D236" s="233"/>
      <c r="F236" s="18">
        <v>31</v>
      </c>
      <c r="G236" s="18">
        <v>29</v>
      </c>
      <c r="H236" s="18">
        <v>2</v>
      </c>
      <c r="I236" s="109">
        <f t="shared" ref="I236:K241" si="77">F236/I$235*100</f>
        <v>4.1948579161028423</v>
      </c>
      <c r="J236" s="4">
        <f t="shared" si="77"/>
        <v>4.3478260869565215</v>
      </c>
      <c r="K236" s="4">
        <f t="shared" si="77"/>
        <v>2.7777777777777777</v>
      </c>
      <c r="L236" s="80"/>
      <c r="M236" s="80"/>
      <c r="N236" s="80"/>
    </row>
    <row r="237" spans="1:18" ht="15" customHeight="1" x14ac:dyDescent="0.15">
      <c r="B237" s="34" t="s">
        <v>131</v>
      </c>
      <c r="C237" s="233"/>
      <c r="D237" s="233"/>
      <c r="F237" s="18">
        <v>108</v>
      </c>
      <c r="G237" s="18">
        <v>105</v>
      </c>
      <c r="H237" s="18">
        <v>3</v>
      </c>
      <c r="I237" s="109">
        <f t="shared" si="77"/>
        <v>14.614343707713125</v>
      </c>
      <c r="J237" s="4">
        <f t="shared" si="77"/>
        <v>15.742128935532234</v>
      </c>
      <c r="K237" s="4">
        <f t="shared" si="77"/>
        <v>4.1666666666666661</v>
      </c>
      <c r="L237" s="80"/>
      <c r="M237" s="80"/>
      <c r="N237" s="80"/>
    </row>
    <row r="238" spans="1:18" ht="15" customHeight="1" x14ac:dyDescent="0.15">
      <c r="B238" s="34" t="s">
        <v>132</v>
      </c>
      <c r="C238" s="233"/>
      <c r="D238" s="233"/>
      <c r="F238" s="18">
        <v>256</v>
      </c>
      <c r="G238" s="18">
        <v>241</v>
      </c>
      <c r="H238" s="18">
        <v>15</v>
      </c>
      <c r="I238" s="109">
        <f t="shared" si="77"/>
        <v>34.641407307171853</v>
      </c>
      <c r="J238" s="4">
        <f t="shared" si="77"/>
        <v>36.131934032983509</v>
      </c>
      <c r="K238" s="4">
        <f t="shared" si="77"/>
        <v>20.833333333333336</v>
      </c>
      <c r="L238" s="80"/>
      <c r="M238" s="80"/>
      <c r="N238" s="80"/>
    </row>
    <row r="239" spans="1:18" ht="15" customHeight="1" x14ac:dyDescent="0.15">
      <c r="B239" s="34" t="s">
        <v>133</v>
      </c>
      <c r="C239" s="233"/>
      <c r="D239" s="233"/>
      <c r="F239" s="18">
        <v>317</v>
      </c>
      <c r="G239" s="18">
        <v>270</v>
      </c>
      <c r="H239" s="18">
        <v>47</v>
      </c>
      <c r="I239" s="109">
        <f t="shared" si="77"/>
        <v>42.895805142083901</v>
      </c>
      <c r="J239" s="4">
        <f t="shared" si="77"/>
        <v>40.479760119940025</v>
      </c>
      <c r="K239" s="4">
        <f t="shared" si="77"/>
        <v>65.277777777777786</v>
      </c>
      <c r="L239" s="80"/>
      <c r="M239" s="80"/>
      <c r="N239" s="80"/>
      <c r="O239" s="80"/>
      <c r="P239" s="80"/>
    </row>
    <row r="240" spans="1:18" ht="15" customHeight="1" x14ac:dyDescent="0.15">
      <c r="B240" s="34" t="s">
        <v>52</v>
      </c>
      <c r="C240" s="233"/>
      <c r="D240" s="233"/>
      <c r="F240" s="18">
        <v>4</v>
      </c>
      <c r="G240" s="18">
        <v>3</v>
      </c>
      <c r="H240" s="18">
        <v>1</v>
      </c>
      <c r="I240" s="109">
        <f t="shared" si="77"/>
        <v>0.54127198917456021</v>
      </c>
      <c r="J240" s="4">
        <f t="shared" si="77"/>
        <v>0.4497751124437781</v>
      </c>
      <c r="K240" s="4">
        <f t="shared" si="77"/>
        <v>1.3888888888888888</v>
      </c>
      <c r="L240" s="80"/>
      <c r="M240" s="80"/>
      <c r="N240" s="80"/>
      <c r="O240" s="80"/>
      <c r="P240" s="80"/>
    </row>
    <row r="241" spans="1:16" ht="15" customHeight="1" x14ac:dyDescent="0.15">
      <c r="B241" s="35" t="s">
        <v>0</v>
      </c>
      <c r="C241" s="88"/>
      <c r="D241" s="88"/>
      <c r="E241" s="36"/>
      <c r="F241" s="19">
        <v>23</v>
      </c>
      <c r="G241" s="19">
        <v>19</v>
      </c>
      <c r="H241" s="19">
        <v>4</v>
      </c>
      <c r="I241" s="113">
        <f t="shared" si="77"/>
        <v>3.1123139377537212</v>
      </c>
      <c r="J241" s="5">
        <f t="shared" si="77"/>
        <v>2.8485757121439281</v>
      </c>
      <c r="K241" s="5">
        <f t="shared" si="77"/>
        <v>5.5555555555555554</v>
      </c>
      <c r="L241" s="23"/>
      <c r="M241" s="23"/>
      <c r="N241" s="23"/>
      <c r="O241" s="23"/>
      <c r="P241" s="23"/>
    </row>
    <row r="242" spans="1:16" ht="15" customHeight="1" x14ac:dyDescent="0.15">
      <c r="B242" s="38" t="s">
        <v>1</v>
      </c>
      <c r="C242" s="78"/>
      <c r="D242" s="78"/>
      <c r="E242" s="28"/>
      <c r="F242" s="39">
        <f>SUM(F236:F241)</f>
        <v>739</v>
      </c>
      <c r="G242" s="39">
        <f>SUM(G236:G241)</f>
        <v>667</v>
      </c>
      <c r="H242" s="39">
        <f>SUM(H236:H241)</f>
        <v>72</v>
      </c>
      <c r="I242" s="110">
        <f>IF(SUM(I236:I241)&gt;100,"－",SUM(I236:I241))</f>
        <v>100</v>
      </c>
      <c r="J242" s="6">
        <f>IF(SUM(J236:J241)&gt;100,"－",SUM(J236:J241))</f>
        <v>99.999999999999986</v>
      </c>
      <c r="K242" s="6">
        <f>IF(SUM(K236:K241)&gt;100,"－",SUM(K236:K241))</f>
        <v>100.00000000000001</v>
      </c>
      <c r="L242" s="23"/>
      <c r="M242" s="23"/>
      <c r="N242" s="23"/>
      <c r="O242" s="23"/>
      <c r="P242" s="23"/>
    </row>
    <row r="243" spans="1:16" ht="15" customHeight="1" x14ac:dyDescent="0.15">
      <c r="B243" s="62"/>
      <c r="C243" s="62"/>
      <c r="D243" s="45"/>
      <c r="E243" s="45"/>
      <c r="F243" s="45"/>
      <c r="G243" s="45"/>
      <c r="H243" s="92"/>
      <c r="I243" s="46"/>
    </row>
    <row r="244" spans="1:16" ht="15" customHeight="1" x14ac:dyDescent="0.15">
      <c r="A244" s="1" t="s">
        <v>609</v>
      </c>
      <c r="B244" s="22"/>
      <c r="C244" s="22"/>
      <c r="H244" s="7"/>
      <c r="I244" s="7"/>
    </row>
    <row r="245" spans="1:16" ht="13.65" customHeight="1" x14ac:dyDescent="0.15">
      <c r="B245" s="64"/>
      <c r="C245" s="33"/>
      <c r="D245" s="33"/>
      <c r="E245" s="33"/>
      <c r="F245" s="79"/>
      <c r="G245" s="83" t="s">
        <v>2</v>
      </c>
      <c r="H245" s="86"/>
      <c r="I245" s="106"/>
      <c r="J245" s="83" t="s">
        <v>3</v>
      </c>
      <c r="K245" s="84"/>
    </row>
    <row r="246" spans="1:16" ht="19.2" x14ac:dyDescent="0.15">
      <c r="B246" s="77"/>
      <c r="F246" s="96" t="s">
        <v>4</v>
      </c>
      <c r="G246" s="96" t="s">
        <v>210</v>
      </c>
      <c r="H246" s="96" t="s">
        <v>212</v>
      </c>
      <c r="I246" s="105" t="s">
        <v>4</v>
      </c>
      <c r="J246" s="96" t="s">
        <v>210</v>
      </c>
      <c r="K246" s="96" t="s">
        <v>212</v>
      </c>
    </row>
    <row r="247" spans="1:16" ht="12" customHeight="1" x14ac:dyDescent="0.15">
      <c r="B247" s="35"/>
      <c r="C247" s="88"/>
      <c r="D247" s="88"/>
      <c r="E247" s="36"/>
      <c r="F247" s="37"/>
      <c r="G247" s="37"/>
      <c r="H247" s="37"/>
      <c r="I247" s="107">
        <f>F$242</f>
        <v>739</v>
      </c>
      <c r="J247" s="2">
        <f>G$242</f>
        <v>667</v>
      </c>
      <c r="K247" s="2">
        <f>H$242</f>
        <v>72</v>
      </c>
      <c r="L247" s="90"/>
      <c r="M247" s="90"/>
      <c r="N247" s="90"/>
      <c r="O247" s="90"/>
      <c r="P247" s="90"/>
    </row>
    <row r="248" spans="1:16" ht="14.85" customHeight="1" x14ac:dyDescent="0.15">
      <c r="B248" s="34" t="s">
        <v>100</v>
      </c>
      <c r="C248" s="233"/>
      <c r="D248" s="233"/>
      <c r="F248" s="18">
        <v>3</v>
      </c>
      <c r="G248" s="18">
        <v>2</v>
      </c>
      <c r="H248" s="18">
        <v>1</v>
      </c>
      <c r="I248" s="109">
        <f>F248/I$235*100</f>
        <v>0.40595399188092013</v>
      </c>
      <c r="J248" s="4">
        <f>G248/J$235*100</f>
        <v>0.29985007496251875</v>
      </c>
      <c r="K248" s="4">
        <f>H248/K$235*100</f>
        <v>1.3888888888888888</v>
      </c>
      <c r="L248" s="80"/>
      <c r="M248" s="80"/>
      <c r="N248" s="80"/>
      <c r="O248" s="80"/>
      <c r="P248" s="80"/>
    </row>
    <row r="249" spans="1:16" ht="14.85" customHeight="1" x14ac:dyDescent="0.15">
      <c r="B249" s="34" t="s">
        <v>101</v>
      </c>
      <c r="C249" s="233"/>
      <c r="D249" s="233"/>
      <c r="F249" s="18">
        <v>31</v>
      </c>
      <c r="G249" s="18">
        <v>28</v>
      </c>
      <c r="H249" s="18">
        <v>3</v>
      </c>
      <c r="I249" s="109">
        <f t="shared" ref="I249:K255" si="78">F249/I$235*100</f>
        <v>4.1948579161028423</v>
      </c>
      <c r="J249" s="4">
        <f t="shared" si="78"/>
        <v>4.1979010494752629</v>
      </c>
      <c r="K249" s="4">
        <f t="shared" si="78"/>
        <v>4.1666666666666661</v>
      </c>
      <c r="L249" s="80"/>
      <c r="M249" s="80"/>
      <c r="N249" s="80"/>
      <c r="O249" s="80"/>
      <c r="P249" s="80"/>
    </row>
    <row r="250" spans="1:16" ht="14.85" customHeight="1" x14ac:dyDescent="0.15">
      <c r="B250" s="34" t="s">
        <v>80</v>
      </c>
      <c r="C250" s="233"/>
      <c r="D250" s="233"/>
      <c r="F250" s="18">
        <v>89</v>
      </c>
      <c r="G250" s="18">
        <v>78</v>
      </c>
      <c r="H250" s="18">
        <v>11</v>
      </c>
      <c r="I250" s="109">
        <f t="shared" si="78"/>
        <v>12.043301759133964</v>
      </c>
      <c r="J250" s="4">
        <f t="shared" si="78"/>
        <v>11.694152923538232</v>
      </c>
      <c r="K250" s="4">
        <f t="shared" si="78"/>
        <v>15.277777777777779</v>
      </c>
      <c r="L250" s="80"/>
      <c r="M250" s="80"/>
      <c r="N250" s="80"/>
      <c r="O250" s="80"/>
      <c r="P250" s="80"/>
    </row>
    <row r="251" spans="1:16" ht="14.85" customHeight="1" x14ac:dyDescent="0.15">
      <c r="B251" s="34" t="s">
        <v>79</v>
      </c>
      <c r="C251" s="233"/>
      <c r="D251" s="233"/>
      <c r="F251" s="18">
        <v>158</v>
      </c>
      <c r="G251" s="18">
        <v>133</v>
      </c>
      <c r="H251" s="18">
        <v>25</v>
      </c>
      <c r="I251" s="109">
        <f t="shared" si="78"/>
        <v>21.380243572395127</v>
      </c>
      <c r="J251" s="4">
        <f t="shared" si="78"/>
        <v>19.940029985007495</v>
      </c>
      <c r="K251" s="4">
        <f t="shared" si="78"/>
        <v>34.722222222222221</v>
      </c>
      <c r="L251" s="80"/>
      <c r="M251" s="80"/>
      <c r="N251" s="80"/>
      <c r="O251" s="80"/>
      <c r="P251" s="80"/>
    </row>
    <row r="252" spans="1:16" ht="14.85" customHeight="1" x14ac:dyDescent="0.15">
      <c r="B252" s="34" t="s">
        <v>115</v>
      </c>
      <c r="C252" s="233"/>
      <c r="D252" s="233"/>
      <c r="F252" s="18">
        <v>282</v>
      </c>
      <c r="G252" s="18">
        <v>263</v>
      </c>
      <c r="H252" s="18">
        <v>19</v>
      </c>
      <c r="I252" s="109">
        <f t="shared" si="78"/>
        <v>38.159675236806493</v>
      </c>
      <c r="J252" s="4">
        <f t="shared" si="78"/>
        <v>39.430284857571216</v>
      </c>
      <c r="K252" s="4">
        <f t="shared" si="78"/>
        <v>26.388888888888889</v>
      </c>
      <c r="L252" s="80"/>
      <c r="M252" s="80"/>
      <c r="N252" s="80"/>
      <c r="O252" s="80"/>
      <c r="P252" s="80"/>
    </row>
    <row r="253" spans="1:16" ht="14.85" customHeight="1" x14ac:dyDescent="0.15">
      <c r="B253" s="34" t="s">
        <v>134</v>
      </c>
      <c r="C253" s="233"/>
      <c r="D253" s="233"/>
      <c r="F253" s="18">
        <v>96</v>
      </c>
      <c r="G253" s="18">
        <v>91</v>
      </c>
      <c r="H253" s="18">
        <v>5</v>
      </c>
      <c r="I253" s="109">
        <f t="shared" si="78"/>
        <v>12.990527740189444</v>
      </c>
      <c r="J253" s="4">
        <f t="shared" si="78"/>
        <v>13.643178410794601</v>
      </c>
      <c r="K253" s="4">
        <f t="shared" si="78"/>
        <v>6.9444444444444446</v>
      </c>
      <c r="L253" s="80"/>
      <c r="M253" s="80"/>
      <c r="N253" s="80"/>
      <c r="O253" s="80"/>
      <c r="P253" s="80"/>
    </row>
    <row r="254" spans="1:16" ht="14.85" customHeight="1" x14ac:dyDescent="0.15">
      <c r="B254" s="34" t="s">
        <v>135</v>
      </c>
      <c r="C254" s="233"/>
      <c r="D254" s="233"/>
      <c r="F254" s="18">
        <v>45</v>
      </c>
      <c r="G254" s="18">
        <v>39</v>
      </c>
      <c r="H254" s="18">
        <v>6</v>
      </c>
      <c r="I254" s="109">
        <f t="shared" si="78"/>
        <v>6.0893098782138031</v>
      </c>
      <c r="J254" s="4">
        <f t="shared" si="78"/>
        <v>5.8470764617691158</v>
      </c>
      <c r="K254" s="4">
        <f t="shared" si="78"/>
        <v>8.3333333333333321</v>
      </c>
      <c r="L254" s="80"/>
      <c r="M254" s="80"/>
      <c r="N254" s="80"/>
      <c r="O254" s="80"/>
      <c r="P254" s="80"/>
    </row>
    <row r="255" spans="1:16" ht="14.85" customHeight="1" x14ac:dyDescent="0.15">
      <c r="B255" s="35" t="s">
        <v>158</v>
      </c>
      <c r="C255" s="88"/>
      <c r="D255" s="88"/>
      <c r="E255" s="36"/>
      <c r="F255" s="19">
        <v>35</v>
      </c>
      <c r="G255" s="19">
        <v>33</v>
      </c>
      <c r="H255" s="19">
        <v>2</v>
      </c>
      <c r="I255" s="113">
        <f t="shared" si="78"/>
        <v>4.7361299052774015</v>
      </c>
      <c r="J255" s="5">
        <f t="shared" si="78"/>
        <v>4.9475262368815596</v>
      </c>
      <c r="K255" s="5">
        <f t="shared" si="78"/>
        <v>2.7777777777777777</v>
      </c>
      <c r="L255" s="23"/>
      <c r="M255" s="23"/>
      <c r="N255" s="23"/>
      <c r="O255" s="23"/>
      <c r="P255" s="23"/>
    </row>
    <row r="256" spans="1:16" ht="14.85" customHeight="1" x14ac:dyDescent="0.15">
      <c r="B256" s="38" t="s">
        <v>1</v>
      </c>
      <c r="C256" s="78"/>
      <c r="D256" s="78"/>
      <c r="E256" s="28"/>
      <c r="F256" s="39">
        <f>SUM(F248:F255)</f>
        <v>739</v>
      </c>
      <c r="G256" s="39">
        <f>SUM(G248:G255)</f>
        <v>667</v>
      </c>
      <c r="H256" s="39">
        <f>SUM(H248:H255)</f>
        <v>72</v>
      </c>
      <c r="I256" s="110">
        <f>IF(SUM(I248:I255)&gt;100,"－",SUM(I248:I255))</f>
        <v>100</v>
      </c>
      <c r="J256" s="6">
        <f>IF(SUM(J248:J255)&gt;100,"－",SUM(J248:J255))</f>
        <v>100.00000000000001</v>
      </c>
      <c r="K256" s="6">
        <f>IF(SUM(K248:K255)&gt;100,"－",SUM(K248:K255))</f>
        <v>99.999999999999986</v>
      </c>
      <c r="L256" s="23"/>
      <c r="M256" s="23"/>
      <c r="N256" s="23"/>
      <c r="O256" s="23"/>
      <c r="P256" s="23"/>
    </row>
    <row r="257" spans="2:16" ht="14.85" customHeight="1" x14ac:dyDescent="0.15">
      <c r="B257" s="38" t="s">
        <v>107</v>
      </c>
      <c r="C257" s="78"/>
      <c r="D257" s="78"/>
      <c r="E257" s="29"/>
      <c r="F257" s="41">
        <v>23.534700315457414</v>
      </c>
      <c r="G257" s="71">
        <v>23.534700315457414</v>
      </c>
      <c r="H257" s="71">
        <v>21.857142857142858</v>
      </c>
      <c r="I257" s="23"/>
      <c r="J257" s="23"/>
      <c r="K257" s="23"/>
      <c r="L257" s="23"/>
      <c r="M257" s="23"/>
      <c r="N257" s="23"/>
      <c r="O257" s="23"/>
      <c r="P257" s="23"/>
    </row>
    <row r="258" spans="2:16" ht="14.85" customHeight="1" x14ac:dyDescent="0.15">
      <c r="B258" s="38" t="s">
        <v>108</v>
      </c>
      <c r="C258" s="78"/>
      <c r="D258" s="78"/>
      <c r="E258" s="29"/>
      <c r="F258" s="185">
        <v>107</v>
      </c>
      <c r="G258" s="47">
        <v>107</v>
      </c>
      <c r="H258" s="47">
        <v>92</v>
      </c>
      <c r="I258" s="23"/>
      <c r="J258" s="23"/>
      <c r="K258" s="23"/>
      <c r="L258" s="23"/>
      <c r="M258" s="23"/>
      <c r="N258" s="23"/>
      <c r="O258" s="23"/>
      <c r="P258" s="23"/>
    </row>
    <row r="259" spans="2:16" ht="17.7" customHeight="1" x14ac:dyDescent="0.15">
      <c r="B259" s="85" t="s">
        <v>150</v>
      </c>
      <c r="C259" s="85"/>
      <c r="H259" s="7"/>
      <c r="J259" s="7"/>
      <c r="M259" s="31"/>
      <c r="P259" s="31"/>
    </row>
    <row r="260" spans="2:16" ht="13.65" customHeight="1" x14ac:dyDescent="0.15">
      <c r="B260" s="64"/>
      <c r="C260" s="33"/>
      <c r="D260" s="33"/>
      <c r="E260" s="33"/>
      <c r="F260" s="79"/>
      <c r="G260" s="83" t="s">
        <v>2</v>
      </c>
      <c r="H260" s="86"/>
      <c r="I260" s="106"/>
      <c r="J260" s="83" t="s">
        <v>3</v>
      </c>
      <c r="K260" s="84"/>
    </row>
    <row r="261" spans="2:16" ht="19.2" x14ac:dyDescent="0.15">
      <c r="B261" s="77"/>
      <c r="F261" s="96" t="s">
        <v>4</v>
      </c>
      <c r="G261" s="96" t="s">
        <v>210</v>
      </c>
      <c r="H261" s="96" t="s">
        <v>212</v>
      </c>
      <c r="I261" s="105" t="s">
        <v>4</v>
      </c>
      <c r="J261" s="96" t="s">
        <v>210</v>
      </c>
      <c r="K261" s="96" t="s">
        <v>212</v>
      </c>
    </row>
    <row r="262" spans="2:16" ht="12" customHeight="1" x14ac:dyDescent="0.15">
      <c r="B262" s="35"/>
      <c r="C262" s="88"/>
      <c r="D262" s="88"/>
      <c r="E262" s="36"/>
      <c r="F262" s="37"/>
      <c r="G262" s="37"/>
      <c r="H262" s="37"/>
      <c r="I262" s="107">
        <f>F$242</f>
        <v>739</v>
      </c>
      <c r="J262" s="2">
        <f>G$242</f>
        <v>667</v>
      </c>
      <c r="K262" s="2">
        <f>H$242</f>
        <v>72</v>
      </c>
      <c r="L262" s="90"/>
      <c r="M262" s="90"/>
      <c r="N262" s="90"/>
      <c r="O262" s="90"/>
      <c r="P262" s="90"/>
    </row>
    <row r="263" spans="2:16" ht="14.85" customHeight="1" x14ac:dyDescent="0.15">
      <c r="B263" s="34" t="s">
        <v>100</v>
      </c>
      <c r="C263" s="233"/>
      <c r="D263" s="233"/>
      <c r="F263" s="18">
        <v>6</v>
      </c>
      <c r="G263" s="18">
        <v>6</v>
      </c>
      <c r="H263" s="18">
        <v>0</v>
      </c>
      <c r="I263" s="109">
        <f>F263/I$235*100</f>
        <v>0.81190798376184026</v>
      </c>
      <c r="J263" s="4">
        <f>G263/J$235*100</f>
        <v>0.8995502248875562</v>
      </c>
      <c r="K263" s="4">
        <f>H263/K$235*100</f>
        <v>0</v>
      </c>
      <c r="L263" s="80"/>
      <c r="M263" s="80"/>
      <c r="N263" s="80"/>
      <c r="O263" s="80"/>
      <c r="P263" s="80"/>
    </row>
    <row r="264" spans="2:16" ht="14.85" customHeight="1" x14ac:dyDescent="0.15">
      <c r="B264" s="34" t="s">
        <v>101</v>
      </c>
      <c r="C264" s="233"/>
      <c r="F264" s="18">
        <v>18</v>
      </c>
      <c r="G264" s="18">
        <v>18</v>
      </c>
      <c r="H264" s="18">
        <v>0</v>
      </c>
      <c r="I264" s="109">
        <f t="shared" ref="I264:K270" si="79">F264/I$235*100</f>
        <v>2.4357239512855209</v>
      </c>
      <c r="J264" s="4">
        <f t="shared" si="79"/>
        <v>2.6986506746626686</v>
      </c>
      <c r="K264" s="4">
        <f t="shared" si="79"/>
        <v>0</v>
      </c>
      <c r="L264" s="80"/>
      <c r="M264" s="80"/>
      <c r="N264" s="80"/>
      <c r="O264" s="80"/>
      <c r="P264" s="80"/>
    </row>
    <row r="265" spans="2:16" ht="14.85" customHeight="1" x14ac:dyDescent="0.15">
      <c r="B265" s="34" t="s">
        <v>80</v>
      </c>
      <c r="C265" s="233"/>
      <c r="F265" s="18">
        <v>56</v>
      </c>
      <c r="G265" s="18">
        <v>52</v>
      </c>
      <c r="H265" s="18">
        <v>4</v>
      </c>
      <c r="I265" s="109">
        <f t="shared" si="79"/>
        <v>7.5778078484438431</v>
      </c>
      <c r="J265" s="4">
        <f t="shared" si="79"/>
        <v>7.7961019490254868</v>
      </c>
      <c r="K265" s="4">
        <f t="shared" si="79"/>
        <v>5.5555555555555554</v>
      </c>
      <c r="L265" s="80"/>
      <c r="M265" s="80"/>
      <c r="N265" s="80"/>
      <c r="O265" s="80"/>
      <c r="P265" s="80"/>
    </row>
    <row r="266" spans="2:16" ht="14.85" customHeight="1" x14ac:dyDescent="0.15">
      <c r="B266" s="34" t="s">
        <v>79</v>
      </c>
      <c r="C266" s="233"/>
      <c r="D266" s="233"/>
      <c r="F266" s="18">
        <v>219</v>
      </c>
      <c r="G266" s="18">
        <v>194</v>
      </c>
      <c r="H266" s="18">
        <v>25</v>
      </c>
      <c r="I266" s="109">
        <f t="shared" si="79"/>
        <v>29.634641407307171</v>
      </c>
      <c r="J266" s="4">
        <f t="shared" si="79"/>
        <v>29.085457271364319</v>
      </c>
      <c r="K266" s="4">
        <f t="shared" si="79"/>
        <v>34.722222222222221</v>
      </c>
      <c r="L266" s="80"/>
      <c r="M266" s="80"/>
      <c r="N266" s="80"/>
      <c r="O266" s="80"/>
      <c r="P266" s="80"/>
    </row>
    <row r="267" spans="2:16" ht="14.85" customHeight="1" x14ac:dyDescent="0.15">
      <c r="B267" s="34" t="s">
        <v>115</v>
      </c>
      <c r="C267" s="233"/>
      <c r="D267" s="233"/>
      <c r="F267" s="18">
        <v>308</v>
      </c>
      <c r="G267" s="18">
        <v>273</v>
      </c>
      <c r="H267" s="18">
        <v>35</v>
      </c>
      <c r="I267" s="109">
        <f t="shared" si="79"/>
        <v>41.677943166441139</v>
      </c>
      <c r="J267" s="4">
        <f t="shared" si="79"/>
        <v>40.929535232383806</v>
      </c>
      <c r="K267" s="4">
        <f t="shared" si="79"/>
        <v>48.611111111111107</v>
      </c>
      <c r="L267" s="80"/>
      <c r="M267" s="80"/>
      <c r="N267" s="80"/>
      <c r="O267" s="80"/>
      <c r="P267" s="80"/>
    </row>
    <row r="268" spans="2:16" ht="14.85" customHeight="1" x14ac:dyDescent="0.15">
      <c r="B268" s="34" t="s">
        <v>134</v>
      </c>
      <c r="C268" s="233"/>
      <c r="D268" s="233"/>
      <c r="F268" s="18">
        <v>57</v>
      </c>
      <c r="G268" s="18">
        <v>56</v>
      </c>
      <c r="H268" s="18">
        <v>1</v>
      </c>
      <c r="I268" s="109">
        <f t="shared" si="79"/>
        <v>7.7131258457374825</v>
      </c>
      <c r="J268" s="4">
        <f t="shared" si="79"/>
        <v>8.3958020989505258</v>
      </c>
      <c r="K268" s="4">
        <f t="shared" si="79"/>
        <v>1.3888888888888888</v>
      </c>
      <c r="L268" s="80"/>
      <c r="M268" s="80"/>
      <c r="N268" s="80"/>
      <c r="O268" s="80"/>
      <c r="P268" s="80"/>
    </row>
    <row r="269" spans="2:16" ht="14.85" customHeight="1" x14ac:dyDescent="0.15">
      <c r="B269" s="34" t="s">
        <v>135</v>
      </c>
      <c r="C269" s="233"/>
      <c r="D269" s="233"/>
      <c r="F269" s="18">
        <v>7</v>
      </c>
      <c r="G269" s="18">
        <v>6</v>
      </c>
      <c r="H269" s="18">
        <v>1</v>
      </c>
      <c r="I269" s="109">
        <f t="shared" si="79"/>
        <v>0.94722598105548039</v>
      </c>
      <c r="J269" s="4">
        <f t="shared" si="79"/>
        <v>0.8995502248875562</v>
      </c>
      <c r="K269" s="4">
        <f t="shared" si="79"/>
        <v>1.3888888888888888</v>
      </c>
      <c r="L269" s="80"/>
      <c r="M269" s="80"/>
      <c r="N269" s="80"/>
      <c r="O269" s="80"/>
      <c r="P269" s="80"/>
    </row>
    <row r="270" spans="2:16" ht="14.85" customHeight="1" x14ac:dyDescent="0.15">
      <c r="B270" s="35" t="s">
        <v>158</v>
      </c>
      <c r="C270" s="88"/>
      <c r="D270" s="88"/>
      <c r="E270" s="36"/>
      <c r="F270" s="19">
        <v>68</v>
      </c>
      <c r="G270" s="19">
        <v>62</v>
      </c>
      <c r="H270" s="19">
        <v>6</v>
      </c>
      <c r="I270" s="113">
        <f t="shared" si="79"/>
        <v>9.2016238159675225</v>
      </c>
      <c r="J270" s="5">
        <f t="shared" si="79"/>
        <v>9.2953523238380811</v>
      </c>
      <c r="K270" s="5">
        <f t="shared" si="79"/>
        <v>8.3333333333333321</v>
      </c>
      <c r="L270" s="23"/>
      <c r="M270" s="23"/>
      <c r="N270" s="23"/>
      <c r="O270" s="23"/>
      <c r="P270" s="23"/>
    </row>
    <row r="271" spans="2:16" ht="14.85" customHeight="1" x14ac:dyDescent="0.15">
      <c r="B271" s="38" t="s">
        <v>1</v>
      </c>
      <c r="C271" s="78"/>
      <c r="D271" s="78"/>
      <c r="E271" s="28"/>
      <c r="F271" s="39">
        <f>SUM(F263:F270)</f>
        <v>739</v>
      </c>
      <c r="G271" s="39">
        <f>SUM(G263:G270)</f>
        <v>667</v>
      </c>
      <c r="H271" s="39">
        <f>SUM(H263:H270)</f>
        <v>72</v>
      </c>
      <c r="I271" s="110">
        <f>IF(SUM(I263:I270)&gt;100,"－",SUM(I263:I270))</f>
        <v>100</v>
      </c>
      <c r="J271" s="6">
        <f>IF(SUM(J263:J270)&gt;100,"－",SUM(J263:J270))</f>
        <v>100</v>
      </c>
      <c r="K271" s="6">
        <f>IF(SUM(K263:K270)&gt;100,"－",SUM(K263:K270))</f>
        <v>99.999999999999986</v>
      </c>
      <c r="L271" s="23"/>
      <c r="M271" s="23"/>
      <c r="N271" s="23"/>
      <c r="O271" s="23"/>
      <c r="P271" s="23"/>
    </row>
    <row r="272" spans="2:16" ht="14.85" customHeight="1" x14ac:dyDescent="0.15">
      <c r="B272" s="38" t="s">
        <v>107</v>
      </c>
      <c r="C272" s="78"/>
      <c r="D272" s="78"/>
      <c r="E272" s="29"/>
      <c r="F272" s="41">
        <v>21.236363958453353</v>
      </c>
      <c r="G272" s="71">
        <v>21.236363958453353</v>
      </c>
      <c r="H272" s="71">
        <v>20.457495772614635</v>
      </c>
      <c r="I272" s="23"/>
      <c r="J272" s="23"/>
      <c r="K272" s="23"/>
      <c r="L272" s="23"/>
      <c r="M272" s="23"/>
      <c r="N272" s="23"/>
      <c r="O272" s="23"/>
      <c r="P272" s="23"/>
    </row>
    <row r="273" spans="1:16" ht="14.85" customHeight="1" x14ac:dyDescent="0.15">
      <c r="B273" s="38" t="s">
        <v>108</v>
      </c>
      <c r="C273" s="78"/>
      <c r="D273" s="78"/>
      <c r="E273" s="29"/>
      <c r="F273" s="41">
        <v>56.36363636363636</v>
      </c>
      <c r="G273" s="71">
        <v>56.36363636363636</v>
      </c>
      <c r="H273" s="71">
        <v>42.857142857142854</v>
      </c>
      <c r="I273" s="23"/>
      <c r="J273" s="23"/>
      <c r="K273" s="23"/>
      <c r="L273" s="23"/>
      <c r="M273" s="23"/>
      <c r="N273" s="23"/>
      <c r="O273" s="23"/>
      <c r="P273" s="23"/>
    </row>
    <row r="274" spans="1:16" ht="14.85" customHeight="1" x14ac:dyDescent="0.15">
      <c r="B274" s="62"/>
      <c r="C274" s="62"/>
      <c r="D274" s="62"/>
      <c r="E274" s="45"/>
      <c r="F274" s="14"/>
      <c r="G274" s="14"/>
      <c r="H274" s="14"/>
      <c r="I274" s="23"/>
      <c r="J274" s="23"/>
      <c r="K274" s="23"/>
      <c r="L274" s="23"/>
      <c r="M274" s="23"/>
      <c r="N274" s="23"/>
      <c r="O274" s="23"/>
      <c r="P274" s="23"/>
    </row>
    <row r="275" spans="1:16" ht="15" customHeight="1" x14ac:dyDescent="0.15">
      <c r="A275" s="1" t="s">
        <v>610</v>
      </c>
      <c r="B275" s="22"/>
      <c r="C275" s="22"/>
      <c r="H275" s="7"/>
      <c r="I275" s="7"/>
    </row>
    <row r="276" spans="1:16" ht="13.65" customHeight="1" x14ac:dyDescent="0.15">
      <c r="B276" s="64"/>
      <c r="C276" s="33"/>
      <c r="D276" s="33"/>
      <c r="E276" s="33"/>
      <c r="F276" s="79"/>
      <c r="G276" s="83" t="s">
        <v>2</v>
      </c>
      <c r="H276" s="86"/>
      <c r="I276" s="106"/>
      <c r="J276" s="83" t="s">
        <v>3</v>
      </c>
      <c r="K276" s="84"/>
    </row>
    <row r="277" spans="1:16" ht="19.2" x14ac:dyDescent="0.15">
      <c r="B277" s="77"/>
      <c r="F277" s="96" t="s">
        <v>4</v>
      </c>
      <c r="G277" s="96" t="s">
        <v>210</v>
      </c>
      <c r="H277" s="96" t="s">
        <v>212</v>
      </c>
      <c r="I277" s="105" t="s">
        <v>4</v>
      </c>
      <c r="J277" s="96" t="s">
        <v>210</v>
      </c>
      <c r="K277" s="96" t="s">
        <v>212</v>
      </c>
    </row>
    <row r="278" spans="1:16" ht="12" customHeight="1" x14ac:dyDescent="0.15">
      <c r="B278" s="35"/>
      <c r="C278" s="88"/>
      <c r="D278" s="88"/>
      <c r="E278" s="36"/>
      <c r="F278" s="37"/>
      <c r="G278" s="37"/>
      <c r="H278" s="37"/>
      <c r="I278" s="107">
        <f>F$242</f>
        <v>739</v>
      </c>
      <c r="J278" s="2">
        <f>G$242</f>
        <v>667</v>
      </c>
      <c r="K278" s="2">
        <f>H$242</f>
        <v>72</v>
      </c>
      <c r="L278" s="90"/>
      <c r="M278" s="90"/>
      <c r="N278" s="90"/>
      <c r="O278" s="90"/>
      <c r="P278" s="90"/>
    </row>
    <row r="279" spans="1:16" ht="14.85" customHeight="1" x14ac:dyDescent="0.15">
      <c r="B279" s="34" t="s">
        <v>100</v>
      </c>
      <c r="C279" s="233"/>
      <c r="D279" s="233"/>
      <c r="F279" s="18">
        <v>6</v>
      </c>
      <c r="G279" s="18">
        <v>5</v>
      </c>
      <c r="H279" s="18">
        <v>1</v>
      </c>
      <c r="I279" s="109">
        <f t="shared" ref="I279:I286" si="80">F279/I$235*100</f>
        <v>0.81190798376184026</v>
      </c>
      <c r="J279" s="4">
        <f t="shared" ref="J279:J286" si="81">G279/J$235*100</f>
        <v>0.7496251874062968</v>
      </c>
      <c r="K279" s="4">
        <f t="shared" ref="K279:K286" si="82">H279/K$235*100</f>
        <v>1.3888888888888888</v>
      </c>
      <c r="L279" s="80"/>
      <c r="M279" s="80"/>
      <c r="N279" s="80"/>
      <c r="O279" s="80"/>
      <c r="P279" s="80"/>
    </row>
    <row r="280" spans="1:16" ht="14.85" customHeight="1" x14ac:dyDescent="0.15">
      <c r="B280" s="34" t="s">
        <v>101</v>
      </c>
      <c r="C280" s="233"/>
      <c r="D280" s="233"/>
      <c r="F280" s="18">
        <v>57</v>
      </c>
      <c r="G280" s="18">
        <v>51</v>
      </c>
      <c r="H280" s="18">
        <v>6</v>
      </c>
      <c r="I280" s="109">
        <f t="shared" si="80"/>
        <v>7.7131258457374825</v>
      </c>
      <c r="J280" s="4">
        <f t="shared" si="81"/>
        <v>7.6461769115442282</v>
      </c>
      <c r="K280" s="4">
        <f t="shared" si="82"/>
        <v>8.3333333333333321</v>
      </c>
      <c r="L280" s="80"/>
      <c r="M280" s="80"/>
      <c r="N280" s="80"/>
      <c r="O280" s="80"/>
      <c r="P280" s="80"/>
    </row>
    <row r="281" spans="1:16" ht="14.85" customHeight="1" x14ac:dyDescent="0.15">
      <c r="B281" s="34" t="s">
        <v>80</v>
      </c>
      <c r="C281" s="233"/>
      <c r="D281" s="233"/>
      <c r="F281" s="18">
        <v>135</v>
      </c>
      <c r="G281" s="18">
        <v>117</v>
      </c>
      <c r="H281" s="18">
        <v>18</v>
      </c>
      <c r="I281" s="109">
        <f t="shared" si="80"/>
        <v>18.267929634641408</v>
      </c>
      <c r="J281" s="4">
        <f t="shared" si="81"/>
        <v>17.541229385307346</v>
      </c>
      <c r="K281" s="4">
        <f t="shared" si="82"/>
        <v>25</v>
      </c>
      <c r="L281" s="80"/>
      <c r="M281" s="80"/>
      <c r="N281" s="80"/>
      <c r="O281" s="80"/>
      <c r="P281" s="80"/>
    </row>
    <row r="282" spans="1:16" ht="14.85" customHeight="1" x14ac:dyDescent="0.15">
      <c r="B282" s="34" t="s">
        <v>79</v>
      </c>
      <c r="C282" s="233"/>
      <c r="D282" s="233"/>
      <c r="F282" s="18">
        <v>190</v>
      </c>
      <c r="G282" s="18">
        <v>169</v>
      </c>
      <c r="H282" s="18">
        <v>21</v>
      </c>
      <c r="I282" s="109">
        <f t="shared" si="80"/>
        <v>25.710419485791608</v>
      </c>
      <c r="J282" s="4">
        <f t="shared" si="81"/>
        <v>25.337331334332834</v>
      </c>
      <c r="K282" s="4">
        <f t="shared" si="82"/>
        <v>29.166666666666668</v>
      </c>
      <c r="L282" s="80"/>
      <c r="M282" s="80"/>
      <c r="N282" s="80"/>
      <c r="O282" s="80"/>
      <c r="P282" s="80"/>
    </row>
    <row r="283" spans="1:16" ht="14.85" customHeight="1" x14ac:dyDescent="0.15">
      <c r="B283" s="34" t="s">
        <v>115</v>
      </c>
      <c r="C283" s="233"/>
      <c r="D283" s="233"/>
      <c r="F283" s="18">
        <v>171</v>
      </c>
      <c r="G283" s="18">
        <v>165</v>
      </c>
      <c r="H283" s="18">
        <v>6</v>
      </c>
      <c r="I283" s="109">
        <f t="shared" si="80"/>
        <v>23.13937753721245</v>
      </c>
      <c r="J283" s="4">
        <f t="shared" si="81"/>
        <v>24.737631184407796</v>
      </c>
      <c r="K283" s="4">
        <f t="shared" si="82"/>
        <v>8.3333333333333321</v>
      </c>
      <c r="L283" s="80"/>
      <c r="M283" s="80"/>
      <c r="N283" s="80"/>
      <c r="O283" s="80"/>
      <c r="P283" s="80"/>
    </row>
    <row r="284" spans="1:16" ht="14.85" customHeight="1" x14ac:dyDescent="0.15">
      <c r="B284" s="34" t="s">
        <v>134</v>
      </c>
      <c r="C284" s="233"/>
      <c r="D284" s="233"/>
      <c r="F284" s="18">
        <v>51</v>
      </c>
      <c r="G284" s="18">
        <v>46</v>
      </c>
      <c r="H284" s="18">
        <v>5</v>
      </c>
      <c r="I284" s="109">
        <f t="shared" si="80"/>
        <v>6.9012178619756437</v>
      </c>
      <c r="J284" s="4">
        <f t="shared" si="81"/>
        <v>6.8965517241379306</v>
      </c>
      <c r="K284" s="4">
        <f t="shared" si="82"/>
        <v>6.9444444444444446</v>
      </c>
      <c r="L284" s="80"/>
      <c r="M284" s="80"/>
      <c r="N284" s="80"/>
      <c r="O284" s="80"/>
      <c r="P284" s="80"/>
    </row>
    <row r="285" spans="1:16" ht="14.85" customHeight="1" x14ac:dyDescent="0.15">
      <c r="B285" s="34" t="s">
        <v>135</v>
      </c>
      <c r="C285" s="233"/>
      <c r="D285" s="233"/>
      <c r="F285" s="18">
        <v>21</v>
      </c>
      <c r="G285" s="18">
        <v>19</v>
      </c>
      <c r="H285" s="18">
        <v>2</v>
      </c>
      <c r="I285" s="109">
        <f t="shared" si="80"/>
        <v>2.8416779431664412</v>
      </c>
      <c r="J285" s="4">
        <f t="shared" si="81"/>
        <v>2.8485757121439281</v>
      </c>
      <c r="K285" s="4">
        <f t="shared" si="82"/>
        <v>2.7777777777777777</v>
      </c>
      <c r="L285" s="80"/>
      <c r="M285" s="80"/>
      <c r="N285" s="80"/>
      <c r="O285" s="80"/>
      <c r="P285" s="80"/>
    </row>
    <row r="286" spans="1:16" ht="14.85" customHeight="1" x14ac:dyDescent="0.15">
      <c r="B286" s="35" t="s">
        <v>158</v>
      </c>
      <c r="C286" s="88"/>
      <c r="D286" s="88"/>
      <c r="E286" s="36"/>
      <c r="F286" s="19">
        <v>108</v>
      </c>
      <c r="G286" s="19">
        <v>95</v>
      </c>
      <c r="H286" s="19">
        <v>13</v>
      </c>
      <c r="I286" s="113">
        <f t="shared" si="80"/>
        <v>14.614343707713125</v>
      </c>
      <c r="J286" s="5">
        <f t="shared" si="81"/>
        <v>14.242878560719641</v>
      </c>
      <c r="K286" s="5">
        <f t="shared" si="82"/>
        <v>18.055555555555554</v>
      </c>
      <c r="L286" s="23"/>
      <c r="M286" s="23"/>
      <c r="N286" s="23"/>
      <c r="O286" s="23"/>
      <c r="P286" s="23"/>
    </row>
    <row r="287" spans="1:16" ht="14.85" customHeight="1" x14ac:dyDescent="0.15">
      <c r="B287" s="38" t="s">
        <v>1</v>
      </c>
      <c r="C287" s="78"/>
      <c r="D287" s="78"/>
      <c r="E287" s="28"/>
      <c r="F287" s="39">
        <f>SUM(F279:F286)</f>
        <v>739</v>
      </c>
      <c r="G287" s="39">
        <f>SUM(G279:G286)</f>
        <v>667</v>
      </c>
      <c r="H287" s="39">
        <f>SUM(H279:H286)</f>
        <v>72</v>
      </c>
      <c r="I287" s="110">
        <f>IF(SUM(I279:I286)&gt;100,"－",SUM(I279:I286))</f>
        <v>100</v>
      </c>
      <c r="J287" s="6">
        <f>IF(SUM(J279:J286)&gt;100,"－",SUM(J279:J286))</f>
        <v>100.00000000000001</v>
      </c>
      <c r="K287" s="6">
        <f>IF(SUM(K279:K286)&gt;100,"－",SUM(K279:K286))</f>
        <v>99.999999999999986</v>
      </c>
      <c r="L287" s="23"/>
      <c r="M287" s="23"/>
      <c r="N287" s="23"/>
      <c r="O287" s="23"/>
      <c r="P287" s="23"/>
    </row>
    <row r="288" spans="1:16" ht="14.85" customHeight="1" x14ac:dyDescent="0.15">
      <c r="B288" s="38" t="s">
        <v>107</v>
      </c>
      <c r="C288" s="78"/>
      <c r="D288" s="78"/>
      <c r="E288" s="29"/>
      <c r="F288" s="41">
        <v>19.685891608391611</v>
      </c>
      <c r="G288" s="71">
        <v>19.685891608391611</v>
      </c>
      <c r="H288" s="71">
        <v>17.937966101694911</v>
      </c>
      <c r="I288" s="23"/>
      <c r="J288" s="23"/>
      <c r="K288" s="23"/>
      <c r="L288" s="23"/>
      <c r="M288" s="23"/>
      <c r="N288" s="23"/>
      <c r="O288" s="23"/>
      <c r="P288" s="23"/>
    </row>
    <row r="289" spans="2:16" ht="14.85" customHeight="1" x14ac:dyDescent="0.15">
      <c r="B289" s="38" t="s">
        <v>108</v>
      </c>
      <c r="C289" s="78"/>
      <c r="D289" s="78"/>
      <c r="E289" s="29"/>
      <c r="F289" s="41">
        <v>98.9</v>
      </c>
      <c r="G289" s="71">
        <v>98.9</v>
      </c>
      <c r="H289" s="71">
        <v>55.5</v>
      </c>
      <c r="I289" s="23"/>
      <c r="J289" s="23"/>
      <c r="K289" s="23"/>
      <c r="L289" s="23"/>
      <c r="M289" s="23"/>
      <c r="N289" s="23"/>
      <c r="O289" s="23"/>
      <c r="P289" s="23"/>
    </row>
    <row r="290" spans="2:16" ht="17.7" customHeight="1" x14ac:dyDescent="0.15">
      <c r="B290" s="85" t="s">
        <v>150</v>
      </c>
      <c r="C290" s="85"/>
      <c r="H290" s="7"/>
      <c r="J290" s="7"/>
      <c r="M290" s="31"/>
      <c r="P290" s="31"/>
    </row>
    <row r="291" spans="2:16" ht="13.65" customHeight="1" x14ac:dyDescent="0.15">
      <c r="B291" s="64"/>
      <c r="C291" s="33"/>
      <c r="D291" s="33"/>
      <c r="E291" s="33"/>
      <c r="F291" s="79"/>
      <c r="G291" s="83" t="s">
        <v>2</v>
      </c>
      <c r="H291" s="86"/>
      <c r="I291" s="106"/>
      <c r="J291" s="83" t="s">
        <v>3</v>
      </c>
      <c r="K291" s="84"/>
    </row>
    <row r="292" spans="2:16" ht="19.2" x14ac:dyDescent="0.15">
      <c r="B292" s="77"/>
      <c r="F292" s="96" t="s">
        <v>4</v>
      </c>
      <c r="G292" s="96" t="s">
        <v>210</v>
      </c>
      <c r="H292" s="96" t="s">
        <v>212</v>
      </c>
      <c r="I292" s="105" t="s">
        <v>4</v>
      </c>
      <c r="J292" s="96" t="s">
        <v>210</v>
      </c>
      <c r="K292" s="96" t="s">
        <v>212</v>
      </c>
    </row>
    <row r="293" spans="2:16" ht="12" customHeight="1" x14ac:dyDescent="0.15">
      <c r="B293" s="35"/>
      <c r="C293" s="88"/>
      <c r="D293" s="88"/>
      <c r="E293" s="36"/>
      <c r="F293" s="37"/>
      <c r="G293" s="37"/>
      <c r="H293" s="37"/>
      <c r="I293" s="107">
        <f>F$242</f>
        <v>739</v>
      </c>
      <c r="J293" s="2">
        <f>G$242</f>
        <v>667</v>
      </c>
      <c r="K293" s="2">
        <f>H$242</f>
        <v>72</v>
      </c>
      <c r="L293" s="90"/>
      <c r="M293" s="90"/>
      <c r="N293" s="90"/>
      <c r="O293" s="90"/>
      <c r="P293" s="90"/>
    </row>
    <row r="294" spans="2:16" ht="14.85" customHeight="1" x14ac:dyDescent="0.15">
      <c r="B294" s="34" t="s">
        <v>100</v>
      </c>
      <c r="C294" s="233"/>
      <c r="D294" s="233"/>
      <c r="F294" s="18">
        <v>14</v>
      </c>
      <c r="G294" s="18">
        <v>14</v>
      </c>
      <c r="H294" s="18">
        <v>0</v>
      </c>
      <c r="I294" s="109">
        <f t="shared" ref="I294:I301" si="83">F294/I$235*100</f>
        <v>1.8944519621109608</v>
      </c>
      <c r="J294" s="4">
        <f t="shared" ref="J294:J301" si="84">G294/J$235*100</f>
        <v>2.0989505247376314</v>
      </c>
      <c r="K294" s="4">
        <f t="shared" ref="K294:K301" si="85">H294/K$235*100</f>
        <v>0</v>
      </c>
      <c r="L294" s="80"/>
      <c r="M294" s="80"/>
      <c r="N294" s="80"/>
      <c r="O294" s="80"/>
      <c r="P294" s="80"/>
    </row>
    <row r="295" spans="2:16" ht="14.85" customHeight="1" x14ac:dyDescent="0.15">
      <c r="B295" s="34" t="s">
        <v>101</v>
      </c>
      <c r="C295" s="233"/>
      <c r="D295" s="233"/>
      <c r="F295" s="18">
        <v>16</v>
      </c>
      <c r="G295" s="18">
        <v>15</v>
      </c>
      <c r="H295" s="18">
        <v>1</v>
      </c>
      <c r="I295" s="109">
        <f t="shared" si="83"/>
        <v>2.1650879566982408</v>
      </c>
      <c r="J295" s="4">
        <f t="shared" si="84"/>
        <v>2.2488755622188905</v>
      </c>
      <c r="K295" s="4">
        <f t="shared" si="85"/>
        <v>1.3888888888888888</v>
      </c>
      <c r="L295" s="80"/>
      <c r="M295" s="80"/>
      <c r="N295" s="80"/>
      <c r="O295" s="80"/>
      <c r="P295" s="80"/>
    </row>
    <row r="296" spans="2:16" ht="14.85" customHeight="1" x14ac:dyDescent="0.15">
      <c r="B296" s="34" t="s">
        <v>80</v>
      </c>
      <c r="C296" s="233"/>
      <c r="F296" s="18">
        <v>148</v>
      </c>
      <c r="G296" s="18">
        <v>123</v>
      </c>
      <c r="H296" s="18">
        <v>25</v>
      </c>
      <c r="I296" s="109">
        <f t="shared" si="83"/>
        <v>20.027063599458728</v>
      </c>
      <c r="J296" s="4">
        <f t="shared" si="84"/>
        <v>18.440779610194902</v>
      </c>
      <c r="K296" s="4">
        <f t="shared" si="85"/>
        <v>34.722222222222221</v>
      </c>
      <c r="L296" s="80"/>
      <c r="M296" s="80"/>
      <c r="N296" s="80"/>
      <c r="O296" s="80"/>
      <c r="P296" s="80"/>
    </row>
    <row r="297" spans="2:16" ht="14.85" customHeight="1" x14ac:dyDescent="0.15">
      <c r="B297" s="34" t="s">
        <v>79</v>
      </c>
      <c r="C297" s="233"/>
      <c r="D297" s="233"/>
      <c r="F297" s="18">
        <v>268</v>
      </c>
      <c r="G297" s="18">
        <v>249</v>
      </c>
      <c r="H297" s="18">
        <v>19</v>
      </c>
      <c r="I297" s="109">
        <f t="shared" si="83"/>
        <v>36.265223274695536</v>
      </c>
      <c r="J297" s="4">
        <f t="shared" si="84"/>
        <v>37.331334332833585</v>
      </c>
      <c r="K297" s="4">
        <f t="shared" si="85"/>
        <v>26.388888888888889</v>
      </c>
      <c r="L297" s="80"/>
      <c r="M297" s="80"/>
      <c r="N297" s="80"/>
      <c r="O297" s="80"/>
      <c r="P297" s="80"/>
    </row>
    <row r="298" spans="2:16" ht="14.85" customHeight="1" x14ac:dyDescent="0.15">
      <c r="B298" s="34" t="s">
        <v>115</v>
      </c>
      <c r="C298" s="233"/>
      <c r="D298" s="233"/>
      <c r="F298" s="18">
        <v>147</v>
      </c>
      <c r="G298" s="18">
        <v>136</v>
      </c>
      <c r="H298" s="18">
        <v>11</v>
      </c>
      <c r="I298" s="109">
        <f t="shared" si="83"/>
        <v>19.891745602165088</v>
      </c>
      <c r="J298" s="4">
        <f t="shared" si="84"/>
        <v>20.389805097451273</v>
      </c>
      <c r="K298" s="4">
        <f t="shared" si="85"/>
        <v>15.277777777777779</v>
      </c>
      <c r="L298" s="80"/>
      <c r="M298" s="80"/>
      <c r="N298" s="80"/>
      <c r="O298" s="80"/>
      <c r="P298" s="80"/>
    </row>
    <row r="299" spans="2:16" ht="14.85" customHeight="1" x14ac:dyDescent="0.15">
      <c r="B299" s="34" t="s">
        <v>134</v>
      </c>
      <c r="C299" s="233"/>
      <c r="D299" s="233"/>
      <c r="F299" s="18">
        <v>9</v>
      </c>
      <c r="G299" s="18">
        <v>9</v>
      </c>
      <c r="H299" s="18">
        <v>0</v>
      </c>
      <c r="I299" s="109">
        <f t="shared" si="83"/>
        <v>1.2178619756427604</v>
      </c>
      <c r="J299" s="4">
        <f t="shared" si="84"/>
        <v>1.3493253373313343</v>
      </c>
      <c r="K299" s="4">
        <f t="shared" si="85"/>
        <v>0</v>
      </c>
      <c r="L299" s="80"/>
      <c r="M299" s="80"/>
      <c r="N299" s="80"/>
      <c r="O299" s="80"/>
      <c r="P299" s="80"/>
    </row>
    <row r="300" spans="2:16" ht="14.85" customHeight="1" x14ac:dyDescent="0.15">
      <c r="B300" s="34" t="s">
        <v>135</v>
      </c>
      <c r="C300" s="233"/>
      <c r="D300" s="233"/>
      <c r="F300" s="18">
        <v>0</v>
      </c>
      <c r="G300" s="18">
        <v>0</v>
      </c>
      <c r="H300" s="18">
        <v>0</v>
      </c>
      <c r="I300" s="109">
        <f t="shared" si="83"/>
        <v>0</v>
      </c>
      <c r="J300" s="4">
        <f t="shared" si="84"/>
        <v>0</v>
      </c>
      <c r="K300" s="4">
        <f t="shared" si="85"/>
        <v>0</v>
      </c>
      <c r="L300" s="80"/>
      <c r="M300" s="80"/>
      <c r="N300" s="80"/>
      <c r="O300" s="80"/>
      <c r="P300" s="80"/>
    </row>
    <row r="301" spans="2:16" ht="14.85" customHeight="1" x14ac:dyDescent="0.15">
      <c r="B301" s="35" t="s">
        <v>158</v>
      </c>
      <c r="C301" s="88"/>
      <c r="D301" s="88"/>
      <c r="E301" s="36"/>
      <c r="F301" s="19">
        <v>137</v>
      </c>
      <c r="G301" s="19">
        <v>121</v>
      </c>
      <c r="H301" s="19">
        <v>16</v>
      </c>
      <c r="I301" s="113">
        <f t="shared" si="83"/>
        <v>18.538565629228685</v>
      </c>
      <c r="J301" s="5">
        <f t="shared" si="84"/>
        <v>18.140929535232384</v>
      </c>
      <c r="K301" s="5">
        <f t="shared" si="85"/>
        <v>22.222222222222221</v>
      </c>
      <c r="L301" s="23"/>
      <c r="M301" s="23"/>
      <c r="N301" s="23"/>
      <c r="O301" s="23"/>
      <c r="P301" s="23"/>
    </row>
    <row r="302" spans="2:16" ht="14.85" customHeight="1" x14ac:dyDescent="0.15">
      <c r="B302" s="38" t="s">
        <v>1</v>
      </c>
      <c r="C302" s="78"/>
      <c r="D302" s="78"/>
      <c r="E302" s="28"/>
      <c r="F302" s="39">
        <f>SUM(F294:F301)</f>
        <v>739</v>
      </c>
      <c r="G302" s="39">
        <f>SUM(G294:G301)</f>
        <v>667</v>
      </c>
      <c r="H302" s="39">
        <f>SUM(H294:H301)</f>
        <v>72</v>
      </c>
      <c r="I302" s="110">
        <f>IF(SUM(I294:I301)&gt;100,"－",SUM(I294:I301))</f>
        <v>100</v>
      </c>
      <c r="J302" s="6">
        <f>IF(SUM(J294:J301)&gt;100,"－",SUM(J294:J301))</f>
        <v>100</v>
      </c>
      <c r="K302" s="6">
        <f>IF(SUM(K294:K301)&gt;100,"－",SUM(K294:K301))</f>
        <v>100</v>
      </c>
      <c r="L302" s="23"/>
      <c r="M302" s="23"/>
      <c r="N302" s="23"/>
      <c r="O302" s="23"/>
      <c r="P302" s="23"/>
    </row>
    <row r="303" spans="2:16" ht="14.85" customHeight="1" x14ac:dyDescent="0.15">
      <c r="B303" s="38" t="s">
        <v>107</v>
      </c>
      <c r="C303" s="78"/>
      <c r="D303" s="78"/>
      <c r="E303" s="29"/>
      <c r="F303" s="41">
        <v>17.407848358722628</v>
      </c>
      <c r="G303" s="71">
        <v>17.407848358722628</v>
      </c>
      <c r="H303" s="71">
        <v>16.257836530880471</v>
      </c>
      <c r="I303" s="23"/>
      <c r="J303" s="23"/>
      <c r="K303" s="23"/>
      <c r="L303" s="23"/>
      <c r="M303" s="23"/>
      <c r="N303" s="23"/>
      <c r="O303" s="23"/>
      <c r="P303" s="23"/>
    </row>
    <row r="304" spans="2:16" ht="14.85" customHeight="1" x14ac:dyDescent="0.15">
      <c r="B304" s="38" t="s">
        <v>108</v>
      </c>
      <c r="C304" s="78"/>
      <c r="D304" s="78"/>
      <c r="E304" s="29"/>
      <c r="F304" s="41">
        <v>33.333333333333329</v>
      </c>
      <c r="G304" s="71">
        <v>33.333333333333329</v>
      </c>
      <c r="H304" s="71">
        <v>24.166666666666668</v>
      </c>
      <c r="I304" s="23"/>
      <c r="J304" s="23"/>
      <c r="K304" s="23"/>
      <c r="L304" s="23"/>
      <c r="M304" s="23"/>
      <c r="N304" s="23"/>
      <c r="O304" s="23"/>
      <c r="P304" s="23"/>
    </row>
    <row r="305" spans="1:16" ht="15" customHeight="1" x14ac:dyDescent="0.15">
      <c r="B305" s="62"/>
      <c r="C305" s="62"/>
      <c r="D305" s="62"/>
      <c r="E305" s="45"/>
      <c r="F305" s="14"/>
      <c r="G305" s="14"/>
      <c r="H305" s="14"/>
      <c r="I305" s="23"/>
      <c r="J305" s="23"/>
      <c r="K305" s="23"/>
      <c r="L305" s="23"/>
      <c r="M305" s="23"/>
      <c r="N305" s="23"/>
      <c r="O305" s="23"/>
      <c r="P305" s="23"/>
    </row>
    <row r="306" spans="1:16" ht="15" customHeight="1" x14ac:dyDescent="0.15">
      <c r="A306" s="1" t="s">
        <v>611</v>
      </c>
      <c r="B306" s="22"/>
      <c r="C306" s="22"/>
      <c r="H306" s="7"/>
      <c r="I306" s="7"/>
    </row>
    <row r="307" spans="1:16" ht="13.65" customHeight="1" x14ac:dyDescent="0.15">
      <c r="B307" s="64"/>
      <c r="C307" s="33"/>
      <c r="D307" s="33"/>
      <c r="E307" s="33"/>
      <c r="F307" s="79"/>
      <c r="G307" s="83" t="s">
        <v>2</v>
      </c>
      <c r="H307" s="86"/>
      <c r="I307" s="106"/>
      <c r="J307" s="83" t="s">
        <v>3</v>
      </c>
      <c r="K307" s="84"/>
    </row>
    <row r="308" spans="1:16" ht="19.2" x14ac:dyDescent="0.15">
      <c r="B308" s="77"/>
      <c r="F308" s="96" t="s">
        <v>4</v>
      </c>
      <c r="G308" s="96" t="s">
        <v>210</v>
      </c>
      <c r="H308" s="96" t="s">
        <v>212</v>
      </c>
      <c r="I308" s="105" t="s">
        <v>4</v>
      </c>
      <c r="J308" s="96" t="s">
        <v>210</v>
      </c>
      <c r="K308" s="96" t="s">
        <v>212</v>
      </c>
    </row>
    <row r="309" spans="1:16" ht="12" customHeight="1" x14ac:dyDescent="0.15">
      <c r="B309" s="35"/>
      <c r="C309" s="88"/>
      <c r="D309" s="88"/>
      <c r="E309" s="36"/>
      <c r="F309" s="37"/>
      <c r="G309" s="37"/>
      <c r="H309" s="37"/>
      <c r="I309" s="107">
        <f>F$242</f>
        <v>739</v>
      </c>
      <c r="J309" s="2">
        <f>G$242</f>
        <v>667</v>
      </c>
      <c r="K309" s="2">
        <f>H$242</f>
        <v>72</v>
      </c>
      <c r="L309" s="90"/>
      <c r="M309" s="90"/>
      <c r="N309" s="90"/>
      <c r="O309" s="90"/>
      <c r="P309" s="90"/>
    </row>
    <row r="310" spans="1:16" ht="14.85" customHeight="1" x14ac:dyDescent="0.15">
      <c r="B310" s="34" t="s">
        <v>186</v>
      </c>
      <c r="C310" s="233"/>
      <c r="D310" s="233"/>
      <c r="F310" s="18">
        <v>3</v>
      </c>
      <c r="G310" s="18">
        <v>3</v>
      </c>
      <c r="H310" s="18">
        <v>0</v>
      </c>
      <c r="I310" s="109">
        <f t="shared" ref="I310:I318" si="86">F310/I$309*100</f>
        <v>0.40595399188092013</v>
      </c>
      <c r="J310" s="4">
        <f t="shared" ref="J310:J318" si="87">G310/J$309*100</f>
        <v>0.4497751124437781</v>
      </c>
      <c r="K310" s="4">
        <f t="shared" ref="K310:K318" si="88">H310/K$309*100</f>
        <v>0</v>
      </c>
      <c r="L310" s="80"/>
      <c r="M310" s="80"/>
      <c r="N310" s="80"/>
      <c r="O310" s="80"/>
      <c r="P310" s="80"/>
    </row>
    <row r="311" spans="1:16" ht="14.85" customHeight="1" x14ac:dyDescent="0.15">
      <c r="B311" s="34" t="s">
        <v>100</v>
      </c>
      <c r="C311" s="233"/>
      <c r="D311" s="233"/>
      <c r="F311" s="18">
        <v>68</v>
      </c>
      <c r="G311" s="18">
        <v>59</v>
      </c>
      <c r="H311" s="18">
        <v>9</v>
      </c>
      <c r="I311" s="109">
        <f t="shared" si="86"/>
        <v>9.2016238159675225</v>
      </c>
      <c r="J311" s="4">
        <f t="shared" si="87"/>
        <v>8.8455772113943016</v>
      </c>
      <c r="K311" s="4">
        <f t="shared" si="88"/>
        <v>12.5</v>
      </c>
      <c r="L311" s="80"/>
      <c r="M311" s="80"/>
      <c r="N311" s="80"/>
      <c r="O311" s="80"/>
      <c r="P311" s="80"/>
    </row>
    <row r="312" spans="1:16" ht="14.85" customHeight="1" x14ac:dyDescent="0.15">
      <c r="B312" s="34" t="s">
        <v>101</v>
      </c>
      <c r="C312" s="233"/>
      <c r="D312" s="233"/>
      <c r="F312" s="18">
        <v>256</v>
      </c>
      <c r="G312" s="18">
        <v>225</v>
      </c>
      <c r="H312" s="18">
        <v>31</v>
      </c>
      <c r="I312" s="109">
        <f t="shared" si="86"/>
        <v>34.641407307171853</v>
      </c>
      <c r="J312" s="4">
        <f t="shared" si="87"/>
        <v>33.733133433283356</v>
      </c>
      <c r="K312" s="4">
        <f t="shared" si="88"/>
        <v>43.055555555555557</v>
      </c>
      <c r="L312" s="80"/>
      <c r="M312" s="80"/>
      <c r="N312" s="80"/>
      <c r="O312" s="80"/>
      <c r="P312" s="80"/>
    </row>
    <row r="313" spans="1:16" ht="14.85" customHeight="1" x14ac:dyDescent="0.15">
      <c r="B313" s="34" t="s">
        <v>80</v>
      </c>
      <c r="C313" s="233"/>
      <c r="D313" s="233"/>
      <c r="F313" s="18">
        <v>223</v>
      </c>
      <c r="G313" s="18">
        <v>204</v>
      </c>
      <c r="H313" s="18">
        <v>19</v>
      </c>
      <c r="I313" s="109">
        <f t="shared" si="86"/>
        <v>30.175913396481729</v>
      </c>
      <c r="J313" s="4">
        <f t="shared" si="87"/>
        <v>30.584707646176913</v>
      </c>
      <c r="K313" s="4">
        <f t="shared" si="88"/>
        <v>26.388888888888889</v>
      </c>
      <c r="L313" s="80"/>
      <c r="M313" s="80"/>
      <c r="N313" s="80"/>
      <c r="O313" s="80"/>
      <c r="P313" s="80"/>
    </row>
    <row r="314" spans="1:16" ht="14.85" customHeight="1" x14ac:dyDescent="0.15">
      <c r="B314" s="34" t="s">
        <v>79</v>
      </c>
      <c r="C314" s="233"/>
      <c r="D314" s="233"/>
      <c r="F314" s="18">
        <v>97</v>
      </c>
      <c r="G314" s="18">
        <v>93</v>
      </c>
      <c r="H314" s="18">
        <v>4</v>
      </c>
      <c r="I314" s="109">
        <f t="shared" si="86"/>
        <v>13.125845737483086</v>
      </c>
      <c r="J314" s="4">
        <f t="shared" si="87"/>
        <v>13.943028485757122</v>
      </c>
      <c r="K314" s="4">
        <f t="shared" si="88"/>
        <v>5.5555555555555554</v>
      </c>
      <c r="L314" s="80"/>
      <c r="M314" s="80"/>
      <c r="N314" s="80"/>
      <c r="O314" s="80"/>
      <c r="P314" s="80"/>
    </row>
    <row r="315" spans="1:16" ht="14.85" customHeight="1" x14ac:dyDescent="0.15">
      <c r="B315" s="34" t="s">
        <v>115</v>
      </c>
      <c r="C315" s="233"/>
      <c r="D315" s="233"/>
      <c r="F315" s="18">
        <v>47</v>
      </c>
      <c r="G315" s="18">
        <v>43</v>
      </c>
      <c r="H315" s="18">
        <v>4</v>
      </c>
      <c r="I315" s="109">
        <f t="shared" si="86"/>
        <v>6.3599458728010827</v>
      </c>
      <c r="J315" s="4">
        <f t="shared" si="87"/>
        <v>6.4467766116941538</v>
      </c>
      <c r="K315" s="4">
        <f t="shared" si="88"/>
        <v>5.5555555555555554</v>
      </c>
      <c r="L315" s="80"/>
      <c r="M315" s="80"/>
      <c r="N315" s="80"/>
      <c r="O315" s="80"/>
      <c r="P315" s="80"/>
    </row>
    <row r="316" spans="1:16" ht="14.85" customHeight="1" x14ac:dyDescent="0.15">
      <c r="B316" s="34" t="s">
        <v>134</v>
      </c>
      <c r="C316" s="233"/>
      <c r="D316" s="233"/>
      <c r="F316" s="18">
        <v>7</v>
      </c>
      <c r="G316" s="18">
        <v>6</v>
      </c>
      <c r="H316" s="18">
        <v>1</v>
      </c>
      <c r="I316" s="109">
        <f t="shared" si="86"/>
        <v>0.94722598105548039</v>
      </c>
      <c r="J316" s="4">
        <f t="shared" si="87"/>
        <v>0.8995502248875562</v>
      </c>
      <c r="K316" s="4">
        <f t="shared" si="88"/>
        <v>1.3888888888888888</v>
      </c>
      <c r="L316" s="80"/>
      <c r="M316" s="80"/>
      <c r="N316" s="80"/>
      <c r="O316" s="80"/>
      <c r="P316" s="80"/>
    </row>
    <row r="317" spans="1:16" ht="14.85" customHeight="1" x14ac:dyDescent="0.15">
      <c r="B317" s="34" t="s">
        <v>135</v>
      </c>
      <c r="C317" s="233"/>
      <c r="D317" s="233"/>
      <c r="F317" s="18">
        <v>6</v>
      </c>
      <c r="G317" s="18">
        <v>6</v>
      </c>
      <c r="H317" s="18">
        <v>0</v>
      </c>
      <c r="I317" s="109">
        <f t="shared" si="86"/>
        <v>0.81190798376184026</v>
      </c>
      <c r="J317" s="4">
        <f t="shared" si="87"/>
        <v>0.8995502248875562</v>
      </c>
      <c r="K317" s="4">
        <f t="shared" si="88"/>
        <v>0</v>
      </c>
      <c r="L317" s="80"/>
      <c r="M317" s="80"/>
      <c r="N317" s="80"/>
      <c r="O317" s="80"/>
      <c r="P317" s="80"/>
    </row>
    <row r="318" spans="1:16" ht="14.85" customHeight="1" x14ac:dyDescent="0.15">
      <c r="B318" s="35" t="s">
        <v>158</v>
      </c>
      <c r="C318" s="88"/>
      <c r="D318" s="88"/>
      <c r="E318" s="36"/>
      <c r="F318" s="19">
        <v>32</v>
      </c>
      <c r="G318" s="19">
        <v>28</v>
      </c>
      <c r="H318" s="19">
        <v>4</v>
      </c>
      <c r="I318" s="113">
        <f t="shared" si="86"/>
        <v>4.3301759133964817</v>
      </c>
      <c r="J318" s="5">
        <f t="shared" si="87"/>
        <v>4.1979010494752629</v>
      </c>
      <c r="K318" s="5">
        <f t="shared" si="88"/>
        <v>5.5555555555555554</v>
      </c>
      <c r="L318" s="23"/>
      <c r="M318" s="23"/>
      <c r="N318" s="23"/>
      <c r="O318" s="23"/>
      <c r="P318" s="23"/>
    </row>
    <row r="319" spans="1:16" ht="14.85" customHeight="1" x14ac:dyDescent="0.15">
      <c r="B319" s="38" t="s">
        <v>1</v>
      </c>
      <c r="C319" s="78"/>
      <c r="D319" s="78"/>
      <c r="E319" s="28"/>
      <c r="F319" s="39">
        <f>SUM(F310:F318)</f>
        <v>739</v>
      </c>
      <c r="G319" s="39">
        <f>SUM(G310:G318)</f>
        <v>667</v>
      </c>
      <c r="H319" s="39">
        <f>SUM(H310:H318)</f>
        <v>72</v>
      </c>
      <c r="I319" s="110">
        <f>IF(SUM(I310:I318)&gt;100,"－",SUM(I310:I318))</f>
        <v>100</v>
      </c>
      <c r="J319" s="6">
        <f>IF(SUM(J310:J318)&gt;100,"－",SUM(J310:J318))</f>
        <v>100.00000000000001</v>
      </c>
      <c r="K319" s="6">
        <f>IF(SUM(K310:K318)&gt;100,"－",SUM(K310:K318))</f>
        <v>100</v>
      </c>
      <c r="L319" s="23"/>
      <c r="M319" s="23"/>
      <c r="N319" s="23"/>
      <c r="O319" s="23"/>
      <c r="P319" s="23"/>
    </row>
    <row r="320" spans="1:16" ht="14.85" customHeight="1" x14ac:dyDescent="0.15">
      <c r="B320" s="38" t="s">
        <v>107</v>
      </c>
      <c r="C320" s="78"/>
      <c r="D320" s="78"/>
      <c r="E320" s="29"/>
      <c r="F320" s="41">
        <v>11.370892018779342</v>
      </c>
      <c r="G320" s="71">
        <v>11.370892018779342</v>
      </c>
      <c r="H320" s="71">
        <v>9.867647058823529</v>
      </c>
      <c r="I320" s="23"/>
      <c r="J320" s="23"/>
      <c r="K320" s="23"/>
      <c r="L320" s="23"/>
      <c r="M320" s="23"/>
      <c r="N320" s="23"/>
      <c r="O320" s="23"/>
      <c r="P320" s="23"/>
    </row>
    <row r="321" spans="2:16" ht="14.85" customHeight="1" x14ac:dyDescent="0.15">
      <c r="B321" s="38" t="s">
        <v>108</v>
      </c>
      <c r="C321" s="78"/>
      <c r="D321" s="78"/>
      <c r="E321" s="29"/>
      <c r="F321" s="185">
        <v>51</v>
      </c>
      <c r="G321" s="47">
        <v>51</v>
      </c>
      <c r="H321" s="47">
        <v>31</v>
      </c>
      <c r="I321" s="23"/>
      <c r="J321" s="23"/>
      <c r="K321" s="23"/>
      <c r="L321" s="23"/>
      <c r="M321" s="23"/>
      <c r="N321" s="23"/>
      <c r="O321" s="23"/>
      <c r="P321" s="23"/>
    </row>
    <row r="322" spans="2:16" ht="17.7" customHeight="1" x14ac:dyDescent="0.15">
      <c r="B322" s="85" t="s">
        <v>150</v>
      </c>
      <c r="C322" s="85"/>
      <c r="H322" s="7"/>
      <c r="J322" s="7"/>
      <c r="M322" s="31"/>
      <c r="P322" s="31"/>
    </row>
    <row r="323" spans="2:16" ht="13.65" customHeight="1" x14ac:dyDescent="0.15">
      <c r="B323" s="64"/>
      <c r="C323" s="33"/>
      <c r="D323" s="33"/>
      <c r="E323" s="33"/>
      <c r="F323" s="79"/>
      <c r="G323" s="83" t="s">
        <v>2</v>
      </c>
      <c r="H323" s="86"/>
      <c r="I323" s="106"/>
      <c r="J323" s="83" t="s">
        <v>3</v>
      </c>
      <c r="K323" s="84"/>
    </row>
    <row r="324" spans="2:16" ht="19.2" x14ac:dyDescent="0.15">
      <c r="B324" s="77"/>
      <c r="F324" s="96" t="s">
        <v>4</v>
      </c>
      <c r="G324" s="96" t="s">
        <v>210</v>
      </c>
      <c r="H324" s="96" t="s">
        <v>212</v>
      </c>
      <c r="I324" s="105" t="s">
        <v>4</v>
      </c>
      <c r="J324" s="96" t="s">
        <v>210</v>
      </c>
      <c r="K324" s="96" t="s">
        <v>212</v>
      </c>
    </row>
    <row r="325" spans="2:16" ht="12" customHeight="1" x14ac:dyDescent="0.15">
      <c r="B325" s="35"/>
      <c r="C325" s="88"/>
      <c r="D325" s="88"/>
      <c r="E325" s="36"/>
      <c r="F325" s="37"/>
      <c r="G325" s="37"/>
      <c r="H325" s="37"/>
      <c r="I325" s="107">
        <f>F$242</f>
        <v>739</v>
      </c>
      <c r="J325" s="2">
        <f>G$242</f>
        <v>667</v>
      </c>
      <c r="K325" s="2">
        <f>H$242</f>
        <v>72</v>
      </c>
      <c r="L325" s="90"/>
      <c r="M325" s="90"/>
      <c r="N325" s="90"/>
      <c r="O325" s="90"/>
      <c r="P325" s="90"/>
    </row>
    <row r="326" spans="2:16" ht="14.85" customHeight="1" x14ac:dyDescent="0.15">
      <c r="B326" s="34" t="s">
        <v>186</v>
      </c>
      <c r="C326" s="233"/>
      <c r="D326" s="233"/>
      <c r="F326" s="18">
        <v>3</v>
      </c>
      <c r="G326" s="18">
        <v>3</v>
      </c>
      <c r="H326" s="18">
        <v>0</v>
      </c>
      <c r="I326" s="109">
        <f t="shared" ref="I326:I334" si="89">F326/I$309*100</f>
        <v>0.40595399188092013</v>
      </c>
      <c r="J326" s="4">
        <f t="shared" ref="J326:J334" si="90">G326/J$309*100</f>
        <v>0.4497751124437781</v>
      </c>
      <c r="K326" s="4">
        <f t="shared" ref="K326:K334" si="91">H326/K$309*100</f>
        <v>0</v>
      </c>
      <c r="L326" s="80"/>
      <c r="M326" s="80"/>
      <c r="N326" s="80"/>
      <c r="O326" s="80"/>
      <c r="P326" s="80"/>
    </row>
    <row r="327" spans="2:16" ht="14.85" customHeight="1" x14ac:dyDescent="0.15">
      <c r="B327" s="34" t="s">
        <v>100</v>
      </c>
      <c r="C327" s="233"/>
      <c r="D327" s="233"/>
      <c r="F327" s="18">
        <v>70</v>
      </c>
      <c r="G327" s="18">
        <v>64</v>
      </c>
      <c r="H327" s="18">
        <v>6</v>
      </c>
      <c r="I327" s="109">
        <f t="shared" si="89"/>
        <v>9.472259810554803</v>
      </c>
      <c r="J327" s="4">
        <f t="shared" si="90"/>
        <v>9.5952023988006001</v>
      </c>
      <c r="K327" s="4">
        <f t="shared" si="91"/>
        <v>8.3333333333333321</v>
      </c>
      <c r="L327" s="80"/>
      <c r="M327" s="80"/>
      <c r="N327" s="80"/>
      <c r="O327" s="80"/>
      <c r="P327" s="80"/>
    </row>
    <row r="328" spans="2:16" ht="14.85" customHeight="1" x14ac:dyDescent="0.15">
      <c r="B328" s="34" t="s">
        <v>101</v>
      </c>
      <c r="C328" s="233"/>
      <c r="D328" s="233"/>
      <c r="F328" s="18">
        <v>288</v>
      </c>
      <c r="G328" s="18">
        <v>256</v>
      </c>
      <c r="H328" s="18">
        <v>32</v>
      </c>
      <c r="I328" s="109">
        <f t="shared" si="89"/>
        <v>38.971583220568334</v>
      </c>
      <c r="J328" s="4">
        <f t="shared" si="90"/>
        <v>38.3808095952024</v>
      </c>
      <c r="K328" s="4">
        <f t="shared" si="91"/>
        <v>44.444444444444443</v>
      </c>
      <c r="L328" s="80"/>
      <c r="M328" s="80"/>
      <c r="N328" s="80"/>
      <c r="O328" s="80"/>
      <c r="P328" s="80"/>
    </row>
    <row r="329" spans="2:16" ht="14.85" customHeight="1" x14ac:dyDescent="0.15">
      <c r="B329" s="34" t="s">
        <v>80</v>
      </c>
      <c r="C329" s="233"/>
      <c r="D329" s="233"/>
      <c r="F329" s="18">
        <v>210</v>
      </c>
      <c r="G329" s="18">
        <v>193</v>
      </c>
      <c r="H329" s="18">
        <v>17</v>
      </c>
      <c r="I329" s="109">
        <f t="shared" si="89"/>
        <v>28.416779431664413</v>
      </c>
      <c r="J329" s="4">
        <f t="shared" si="90"/>
        <v>28.935532233883059</v>
      </c>
      <c r="K329" s="4">
        <f t="shared" si="91"/>
        <v>23.611111111111111</v>
      </c>
      <c r="L329" s="80"/>
      <c r="M329" s="80"/>
      <c r="N329" s="80"/>
      <c r="O329" s="80"/>
      <c r="P329" s="80"/>
    </row>
    <row r="330" spans="2:16" ht="14.85" customHeight="1" x14ac:dyDescent="0.15">
      <c r="B330" s="34" t="s">
        <v>79</v>
      </c>
      <c r="C330" s="233"/>
      <c r="D330" s="233"/>
      <c r="F330" s="18">
        <v>85</v>
      </c>
      <c r="G330" s="18">
        <v>77</v>
      </c>
      <c r="H330" s="18">
        <v>8</v>
      </c>
      <c r="I330" s="109">
        <f t="shared" si="89"/>
        <v>11.502029769959405</v>
      </c>
      <c r="J330" s="4">
        <f t="shared" si="90"/>
        <v>11.544227886056973</v>
      </c>
      <c r="K330" s="4">
        <f t="shared" si="91"/>
        <v>11.111111111111111</v>
      </c>
      <c r="L330" s="80"/>
      <c r="M330" s="80"/>
      <c r="N330" s="80"/>
      <c r="O330" s="80"/>
      <c r="P330" s="80"/>
    </row>
    <row r="331" spans="2:16" ht="14.85" customHeight="1" x14ac:dyDescent="0.15">
      <c r="B331" s="34" t="s">
        <v>115</v>
      </c>
      <c r="C331" s="233"/>
      <c r="D331" s="233"/>
      <c r="F331" s="18">
        <v>17</v>
      </c>
      <c r="G331" s="18">
        <v>16</v>
      </c>
      <c r="H331" s="18">
        <v>1</v>
      </c>
      <c r="I331" s="109">
        <f t="shared" si="89"/>
        <v>2.3004059539918806</v>
      </c>
      <c r="J331" s="4">
        <f t="shared" si="90"/>
        <v>2.39880059970015</v>
      </c>
      <c r="K331" s="4">
        <f t="shared" si="91"/>
        <v>1.3888888888888888</v>
      </c>
      <c r="L331" s="80"/>
      <c r="M331" s="80"/>
      <c r="N331" s="80"/>
      <c r="O331" s="80"/>
      <c r="P331" s="80"/>
    </row>
    <row r="332" spans="2:16" ht="14.85" customHeight="1" x14ac:dyDescent="0.15">
      <c r="B332" s="34" t="s">
        <v>134</v>
      </c>
      <c r="C332" s="233"/>
      <c r="D332" s="233"/>
      <c r="F332" s="18">
        <v>0</v>
      </c>
      <c r="G332" s="18">
        <v>0</v>
      </c>
      <c r="H332" s="18">
        <v>0</v>
      </c>
      <c r="I332" s="109">
        <f t="shared" si="89"/>
        <v>0</v>
      </c>
      <c r="J332" s="4">
        <f t="shared" si="90"/>
        <v>0</v>
      </c>
      <c r="K332" s="4">
        <f t="shared" si="91"/>
        <v>0</v>
      </c>
      <c r="L332" s="80"/>
      <c r="M332" s="80"/>
      <c r="N332" s="80"/>
      <c r="O332" s="80"/>
      <c r="P332" s="80"/>
    </row>
    <row r="333" spans="2:16" ht="14.85" customHeight="1" x14ac:dyDescent="0.15">
      <c r="B333" s="34" t="s">
        <v>135</v>
      </c>
      <c r="C333" s="233"/>
      <c r="D333" s="233"/>
      <c r="F333" s="18">
        <v>0</v>
      </c>
      <c r="G333" s="18">
        <v>0</v>
      </c>
      <c r="H333" s="18">
        <v>0</v>
      </c>
      <c r="I333" s="109">
        <f t="shared" si="89"/>
        <v>0</v>
      </c>
      <c r="J333" s="4">
        <f t="shared" si="90"/>
        <v>0</v>
      </c>
      <c r="K333" s="4">
        <f t="shared" si="91"/>
        <v>0</v>
      </c>
      <c r="L333" s="80"/>
      <c r="M333" s="80"/>
      <c r="N333" s="80"/>
      <c r="O333" s="80"/>
      <c r="P333" s="80"/>
    </row>
    <row r="334" spans="2:16" ht="14.85" customHeight="1" x14ac:dyDescent="0.15">
      <c r="B334" s="35" t="s">
        <v>158</v>
      </c>
      <c r="C334" s="88"/>
      <c r="D334" s="88"/>
      <c r="E334" s="36"/>
      <c r="F334" s="19">
        <v>66</v>
      </c>
      <c r="G334" s="19">
        <v>58</v>
      </c>
      <c r="H334" s="19">
        <v>8</v>
      </c>
      <c r="I334" s="113">
        <f t="shared" si="89"/>
        <v>8.9309878213802421</v>
      </c>
      <c r="J334" s="5">
        <f t="shared" si="90"/>
        <v>8.695652173913043</v>
      </c>
      <c r="K334" s="5">
        <f t="shared" si="91"/>
        <v>11.111111111111111</v>
      </c>
      <c r="L334" s="23"/>
      <c r="M334" s="23"/>
      <c r="N334" s="23"/>
      <c r="O334" s="23"/>
      <c r="P334" s="23"/>
    </row>
    <row r="335" spans="2:16" ht="14.85" customHeight="1" x14ac:dyDescent="0.15">
      <c r="B335" s="38" t="s">
        <v>1</v>
      </c>
      <c r="C335" s="78"/>
      <c r="D335" s="78"/>
      <c r="E335" s="28"/>
      <c r="F335" s="39">
        <f>SUM(F326:F334)</f>
        <v>739</v>
      </c>
      <c r="G335" s="39">
        <f>SUM(G326:G334)</f>
        <v>667</v>
      </c>
      <c r="H335" s="39">
        <f>SUM(H326:H334)</f>
        <v>72</v>
      </c>
      <c r="I335" s="110">
        <f>IF(SUM(I326:I334)&gt;100,"－",SUM(I326:I334))</f>
        <v>100</v>
      </c>
      <c r="J335" s="6">
        <f>IF(SUM(J326:J334)&gt;100,"－",SUM(J326:J334))</f>
        <v>100</v>
      </c>
      <c r="K335" s="6">
        <f>IF(SUM(K326:K334)&gt;100,"－",SUM(K326:K334))</f>
        <v>100</v>
      </c>
      <c r="L335" s="23"/>
      <c r="M335" s="23"/>
      <c r="N335" s="23"/>
      <c r="O335" s="23"/>
      <c r="P335" s="23"/>
    </row>
    <row r="336" spans="2:16" ht="14.85" customHeight="1" x14ac:dyDescent="0.15">
      <c r="B336" s="38" t="s">
        <v>107</v>
      </c>
      <c r="C336" s="78"/>
      <c r="D336" s="78"/>
      <c r="E336" s="29"/>
      <c r="F336" s="41">
        <v>10.082809495199282</v>
      </c>
      <c r="G336" s="71">
        <v>10.082809495199282</v>
      </c>
      <c r="H336" s="71">
        <v>9.620371820054217</v>
      </c>
      <c r="I336" s="23"/>
      <c r="J336" s="23"/>
      <c r="K336" s="23"/>
      <c r="L336" s="23"/>
      <c r="M336" s="23"/>
      <c r="N336" s="23"/>
      <c r="O336" s="23"/>
      <c r="P336" s="23"/>
    </row>
    <row r="337" spans="1:16" ht="14.85" customHeight="1" x14ac:dyDescent="0.15">
      <c r="B337" s="38" t="s">
        <v>108</v>
      </c>
      <c r="C337" s="78"/>
      <c r="D337" s="78"/>
      <c r="E337" s="29"/>
      <c r="F337" s="41">
        <v>26.851851851851855</v>
      </c>
      <c r="G337" s="71">
        <v>26.851851851851855</v>
      </c>
      <c r="H337" s="71">
        <v>20</v>
      </c>
      <c r="I337" s="23"/>
      <c r="J337" s="23"/>
      <c r="K337" s="23"/>
      <c r="L337" s="23"/>
      <c r="M337" s="23"/>
      <c r="N337" s="23"/>
      <c r="O337" s="23"/>
      <c r="P337" s="23"/>
    </row>
    <row r="338" spans="1:16" ht="14.85" customHeight="1" x14ac:dyDescent="0.15">
      <c r="B338" s="62"/>
      <c r="C338" s="62"/>
      <c r="D338" s="45"/>
      <c r="E338" s="45"/>
      <c r="F338" s="45"/>
      <c r="G338" s="45"/>
      <c r="H338" s="92"/>
      <c r="I338" s="46"/>
    </row>
    <row r="339" spans="1:16" ht="15" customHeight="1" x14ac:dyDescent="0.15">
      <c r="A339" s="1" t="s">
        <v>612</v>
      </c>
      <c r="B339" s="22"/>
      <c r="C339" s="22"/>
      <c r="H339" s="7"/>
      <c r="I339" s="7"/>
    </row>
    <row r="340" spans="1:16" ht="13.65" customHeight="1" x14ac:dyDescent="0.15">
      <c r="B340" s="64"/>
      <c r="C340" s="33"/>
      <c r="D340" s="33"/>
      <c r="E340" s="33"/>
      <c r="F340" s="79"/>
      <c r="G340" s="83" t="s">
        <v>2</v>
      </c>
      <c r="H340" s="86"/>
      <c r="I340" s="106"/>
      <c r="J340" s="83" t="s">
        <v>3</v>
      </c>
      <c r="K340" s="84"/>
    </row>
    <row r="341" spans="1:16" ht="19.2" x14ac:dyDescent="0.15">
      <c r="B341" s="77"/>
      <c r="F341" s="96" t="s">
        <v>4</v>
      </c>
      <c r="G341" s="96" t="s">
        <v>210</v>
      </c>
      <c r="H341" s="96" t="s">
        <v>212</v>
      </c>
      <c r="I341" s="105" t="s">
        <v>4</v>
      </c>
      <c r="J341" s="96" t="s">
        <v>210</v>
      </c>
      <c r="K341" s="96" t="s">
        <v>212</v>
      </c>
    </row>
    <row r="342" spans="1:16" ht="12" customHeight="1" x14ac:dyDescent="0.15">
      <c r="B342" s="35"/>
      <c r="C342" s="88"/>
      <c r="D342" s="88"/>
      <c r="E342" s="36"/>
      <c r="F342" s="37"/>
      <c r="G342" s="37"/>
      <c r="H342" s="37"/>
      <c r="I342" s="107">
        <f>F$242</f>
        <v>739</v>
      </c>
      <c r="J342" s="2">
        <f>G$242</f>
        <v>667</v>
      </c>
      <c r="K342" s="2">
        <f>H$242</f>
        <v>72</v>
      </c>
      <c r="L342" s="90"/>
      <c r="M342" s="90"/>
      <c r="N342" s="90"/>
      <c r="O342" s="90"/>
      <c r="P342" s="90"/>
    </row>
    <row r="343" spans="1:16" ht="14.85" customHeight="1" x14ac:dyDescent="0.15">
      <c r="B343" s="34" t="s">
        <v>186</v>
      </c>
      <c r="C343" s="233"/>
      <c r="D343" s="233"/>
      <c r="F343" s="18">
        <v>2</v>
      </c>
      <c r="G343" s="18">
        <v>2</v>
      </c>
      <c r="H343" s="18">
        <v>0</v>
      </c>
      <c r="I343" s="109">
        <f t="shared" ref="I343:I351" si="92">F343/I$342*100</f>
        <v>0.2706359945872801</v>
      </c>
      <c r="J343" s="4">
        <f t="shared" ref="J343:J351" si="93">G343/J$342*100</f>
        <v>0.29985007496251875</v>
      </c>
      <c r="K343" s="4">
        <f t="shared" ref="K343:K351" si="94">H343/K$342*100</f>
        <v>0</v>
      </c>
      <c r="L343" s="80"/>
      <c r="M343" s="80"/>
      <c r="N343" s="80"/>
      <c r="O343" s="80"/>
      <c r="P343" s="80"/>
    </row>
    <row r="344" spans="1:16" ht="14.85" customHeight="1" x14ac:dyDescent="0.15">
      <c r="B344" s="34" t="s">
        <v>100</v>
      </c>
      <c r="C344" s="233"/>
      <c r="D344" s="233"/>
      <c r="F344" s="18">
        <v>85</v>
      </c>
      <c r="G344" s="18">
        <v>75</v>
      </c>
      <c r="H344" s="18">
        <v>10</v>
      </c>
      <c r="I344" s="109">
        <f t="shared" si="92"/>
        <v>11.502029769959405</v>
      </c>
      <c r="J344" s="4">
        <f t="shared" si="93"/>
        <v>11.244377811094452</v>
      </c>
      <c r="K344" s="4">
        <f t="shared" si="94"/>
        <v>13.888888888888889</v>
      </c>
      <c r="L344" s="80"/>
      <c r="M344" s="80"/>
      <c r="N344" s="80"/>
      <c r="O344" s="80"/>
      <c r="P344" s="80"/>
    </row>
    <row r="345" spans="1:16" ht="14.85" customHeight="1" x14ac:dyDescent="0.15">
      <c r="B345" s="34" t="s">
        <v>101</v>
      </c>
      <c r="C345" s="233"/>
      <c r="D345" s="233"/>
      <c r="F345" s="18">
        <v>240</v>
      </c>
      <c r="G345" s="18">
        <v>220</v>
      </c>
      <c r="H345" s="18">
        <v>20</v>
      </c>
      <c r="I345" s="109">
        <f t="shared" si="92"/>
        <v>32.476319350473617</v>
      </c>
      <c r="J345" s="4">
        <f t="shared" si="93"/>
        <v>32.983508245877061</v>
      </c>
      <c r="K345" s="4">
        <f t="shared" si="94"/>
        <v>27.777777777777779</v>
      </c>
      <c r="L345" s="80"/>
      <c r="M345" s="80"/>
      <c r="N345" s="80"/>
      <c r="O345" s="80"/>
      <c r="P345" s="80"/>
    </row>
    <row r="346" spans="1:16" ht="14.85" customHeight="1" x14ac:dyDescent="0.15">
      <c r="B346" s="34" t="s">
        <v>80</v>
      </c>
      <c r="C346" s="233"/>
      <c r="D346" s="233"/>
      <c r="F346" s="18">
        <v>156</v>
      </c>
      <c r="G346" s="18">
        <v>144</v>
      </c>
      <c r="H346" s="18">
        <v>12</v>
      </c>
      <c r="I346" s="109">
        <f t="shared" si="92"/>
        <v>21.10960757780785</v>
      </c>
      <c r="J346" s="4">
        <f t="shared" si="93"/>
        <v>21.589205397301349</v>
      </c>
      <c r="K346" s="4">
        <f t="shared" si="94"/>
        <v>16.666666666666664</v>
      </c>
      <c r="L346" s="80"/>
      <c r="M346" s="80"/>
      <c r="N346" s="80"/>
      <c r="O346" s="80"/>
      <c r="P346" s="80"/>
    </row>
    <row r="347" spans="1:16" ht="14.85" customHeight="1" x14ac:dyDescent="0.15">
      <c r="B347" s="34" t="s">
        <v>79</v>
      </c>
      <c r="C347" s="233"/>
      <c r="D347" s="233"/>
      <c r="F347" s="18">
        <v>56</v>
      </c>
      <c r="G347" s="18">
        <v>53</v>
      </c>
      <c r="H347" s="18">
        <v>3</v>
      </c>
      <c r="I347" s="109">
        <f t="shared" si="92"/>
        <v>7.5778078484438431</v>
      </c>
      <c r="J347" s="4">
        <f t="shared" si="93"/>
        <v>7.9460269865067463</v>
      </c>
      <c r="K347" s="4">
        <f t="shared" si="94"/>
        <v>4.1666666666666661</v>
      </c>
      <c r="L347" s="80"/>
      <c r="M347" s="80"/>
      <c r="N347" s="80"/>
      <c r="O347" s="80"/>
      <c r="P347" s="80"/>
    </row>
    <row r="348" spans="1:16" ht="14.85" customHeight="1" x14ac:dyDescent="0.15">
      <c r="B348" s="34" t="s">
        <v>115</v>
      </c>
      <c r="C348" s="233"/>
      <c r="D348" s="233"/>
      <c r="F348" s="18">
        <v>30</v>
      </c>
      <c r="G348" s="18">
        <v>26</v>
      </c>
      <c r="H348" s="18">
        <v>4</v>
      </c>
      <c r="I348" s="109">
        <f t="shared" si="92"/>
        <v>4.0595399188092021</v>
      </c>
      <c r="J348" s="4">
        <f t="shared" si="93"/>
        <v>3.8980509745127434</v>
      </c>
      <c r="K348" s="4">
        <f t="shared" si="94"/>
        <v>5.5555555555555554</v>
      </c>
      <c r="L348" s="80"/>
      <c r="M348" s="80"/>
      <c r="N348" s="80"/>
      <c r="O348" s="80"/>
      <c r="P348" s="80"/>
    </row>
    <row r="349" spans="1:16" ht="14.85" customHeight="1" x14ac:dyDescent="0.15">
      <c r="B349" s="34" t="s">
        <v>134</v>
      </c>
      <c r="C349" s="233"/>
      <c r="D349" s="233"/>
      <c r="F349" s="18">
        <v>6</v>
      </c>
      <c r="G349" s="18">
        <v>6</v>
      </c>
      <c r="H349" s="18">
        <v>0</v>
      </c>
      <c r="I349" s="109">
        <f t="shared" si="92"/>
        <v>0.81190798376184026</v>
      </c>
      <c r="J349" s="4">
        <f t="shared" si="93"/>
        <v>0.8995502248875562</v>
      </c>
      <c r="K349" s="4">
        <f t="shared" si="94"/>
        <v>0</v>
      </c>
      <c r="L349" s="80"/>
      <c r="M349" s="80"/>
      <c r="N349" s="80"/>
      <c r="O349" s="80"/>
      <c r="P349" s="80"/>
    </row>
    <row r="350" spans="1:16" ht="14.85" customHeight="1" x14ac:dyDescent="0.15">
      <c r="B350" s="34" t="s">
        <v>135</v>
      </c>
      <c r="C350" s="233"/>
      <c r="D350" s="233"/>
      <c r="F350" s="18">
        <v>4</v>
      </c>
      <c r="G350" s="18">
        <v>4</v>
      </c>
      <c r="H350" s="18">
        <v>0</v>
      </c>
      <c r="I350" s="109">
        <f t="shared" si="92"/>
        <v>0.54127198917456021</v>
      </c>
      <c r="J350" s="4">
        <f t="shared" si="93"/>
        <v>0.59970014992503751</v>
      </c>
      <c r="K350" s="4">
        <f t="shared" si="94"/>
        <v>0</v>
      </c>
      <c r="L350" s="80"/>
      <c r="M350" s="80"/>
      <c r="N350" s="80"/>
      <c r="O350" s="80"/>
      <c r="P350" s="80"/>
    </row>
    <row r="351" spans="1:16" ht="14.85" customHeight="1" x14ac:dyDescent="0.15">
      <c r="B351" s="35" t="s">
        <v>158</v>
      </c>
      <c r="C351" s="88"/>
      <c r="D351" s="88"/>
      <c r="E351" s="36"/>
      <c r="F351" s="19">
        <v>160</v>
      </c>
      <c r="G351" s="19">
        <v>137</v>
      </c>
      <c r="H351" s="19">
        <v>23</v>
      </c>
      <c r="I351" s="113">
        <f t="shared" si="92"/>
        <v>21.650879566982407</v>
      </c>
      <c r="J351" s="5">
        <f t="shared" si="93"/>
        <v>20.539730134932537</v>
      </c>
      <c r="K351" s="5">
        <f t="shared" si="94"/>
        <v>31.944444444444443</v>
      </c>
      <c r="L351" s="23"/>
      <c r="M351" s="23"/>
      <c r="N351" s="23"/>
      <c r="O351" s="23"/>
      <c r="P351" s="23"/>
    </row>
    <row r="352" spans="1:16" ht="14.85" customHeight="1" x14ac:dyDescent="0.15">
      <c r="B352" s="38" t="s">
        <v>1</v>
      </c>
      <c r="C352" s="78"/>
      <c r="D352" s="78"/>
      <c r="E352" s="28"/>
      <c r="F352" s="39">
        <f>SUM(F343:F351)</f>
        <v>739</v>
      </c>
      <c r="G352" s="39">
        <f>SUM(G343:G351)</f>
        <v>667</v>
      </c>
      <c r="H352" s="39">
        <f>SUM(H343:H351)</f>
        <v>72</v>
      </c>
      <c r="I352" s="110">
        <f>IF(SUM(I343:I351)&gt;100,"－",SUM(I343:I351))</f>
        <v>100.00000000000001</v>
      </c>
      <c r="J352" s="6">
        <f>IF(SUM(J343:J351)&gt;100,"－",SUM(J343:J351))</f>
        <v>100.00000000000003</v>
      </c>
      <c r="K352" s="6">
        <f>IF(SUM(K343:K351)&gt;100,"－",SUM(K343:K351))</f>
        <v>100</v>
      </c>
      <c r="L352" s="23"/>
      <c r="M352" s="23"/>
      <c r="N352" s="23"/>
      <c r="O352" s="23"/>
      <c r="P352" s="23"/>
    </row>
    <row r="353" spans="2:16" ht="14.85" customHeight="1" x14ac:dyDescent="0.15">
      <c r="B353" s="38" t="s">
        <v>107</v>
      </c>
      <c r="C353" s="78"/>
      <c r="D353" s="78"/>
      <c r="E353" s="29"/>
      <c r="F353" s="41">
        <v>10.332037735849054</v>
      </c>
      <c r="G353" s="71">
        <v>10.332037735849054</v>
      </c>
      <c r="H353" s="71">
        <v>9.2428571428571438</v>
      </c>
      <c r="I353" s="23"/>
      <c r="J353" s="23"/>
      <c r="K353" s="23"/>
      <c r="L353" s="23"/>
      <c r="M353" s="23"/>
      <c r="N353" s="23"/>
      <c r="O353" s="23"/>
      <c r="P353" s="23"/>
    </row>
    <row r="354" spans="2:16" ht="14.85" customHeight="1" x14ac:dyDescent="0.15">
      <c r="B354" s="38" t="s">
        <v>108</v>
      </c>
      <c r="C354" s="78"/>
      <c r="D354" s="78"/>
      <c r="E354" s="29"/>
      <c r="F354" s="41">
        <v>50.6</v>
      </c>
      <c r="G354" s="71">
        <v>50.6</v>
      </c>
      <c r="H354" s="71">
        <v>29.9</v>
      </c>
      <c r="I354" s="23"/>
      <c r="J354" s="23"/>
      <c r="K354" s="23"/>
      <c r="L354" s="23"/>
      <c r="M354" s="23"/>
      <c r="N354" s="23"/>
      <c r="O354" s="23"/>
      <c r="P354" s="23"/>
    </row>
    <row r="355" spans="2:16" ht="17.7" customHeight="1" x14ac:dyDescent="0.15">
      <c r="B355" s="85" t="s">
        <v>150</v>
      </c>
      <c r="C355" s="85"/>
      <c r="H355" s="7"/>
      <c r="J355" s="7"/>
      <c r="M355" s="31"/>
      <c r="P355" s="31"/>
    </row>
    <row r="356" spans="2:16" ht="13.65" customHeight="1" x14ac:dyDescent="0.15">
      <c r="B356" s="64"/>
      <c r="C356" s="33"/>
      <c r="D356" s="33"/>
      <c r="E356" s="33"/>
      <c r="F356" s="79"/>
      <c r="G356" s="83" t="s">
        <v>2</v>
      </c>
      <c r="H356" s="86"/>
      <c r="I356" s="106"/>
      <c r="J356" s="83" t="s">
        <v>3</v>
      </c>
      <c r="K356" s="84"/>
    </row>
    <row r="357" spans="2:16" ht="19.2" x14ac:dyDescent="0.15">
      <c r="B357" s="77"/>
      <c r="F357" s="96" t="s">
        <v>4</v>
      </c>
      <c r="G357" s="96" t="s">
        <v>210</v>
      </c>
      <c r="H357" s="96" t="s">
        <v>212</v>
      </c>
      <c r="I357" s="105" t="s">
        <v>4</v>
      </c>
      <c r="J357" s="96" t="s">
        <v>210</v>
      </c>
      <c r="K357" s="96" t="s">
        <v>212</v>
      </c>
    </row>
    <row r="358" spans="2:16" ht="12" customHeight="1" x14ac:dyDescent="0.15">
      <c r="B358" s="35"/>
      <c r="C358" s="88"/>
      <c r="D358" s="88"/>
      <c r="E358" s="36"/>
      <c r="F358" s="37"/>
      <c r="G358" s="37"/>
      <c r="H358" s="37"/>
      <c r="I358" s="107">
        <f>F$242</f>
        <v>739</v>
      </c>
      <c r="J358" s="2">
        <f>G$242</f>
        <v>667</v>
      </c>
      <c r="K358" s="2">
        <f>H$242</f>
        <v>72</v>
      </c>
      <c r="L358" s="90"/>
      <c r="M358" s="90"/>
      <c r="N358" s="90"/>
      <c r="O358" s="90"/>
      <c r="P358" s="90"/>
    </row>
    <row r="359" spans="2:16" ht="14.85" customHeight="1" x14ac:dyDescent="0.15">
      <c r="B359" s="34" t="s">
        <v>186</v>
      </c>
      <c r="C359" s="233"/>
      <c r="D359" s="233"/>
      <c r="F359" s="18">
        <v>2</v>
      </c>
      <c r="G359" s="18">
        <v>2</v>
      </c>
      <c r="H359" s="18">
        <v>0</v>
      </c>
      <c r="I359" s="109">
        <f t="shared" ref="I359:I367" si="95">F359/I$235*100</f>
        <v>0.2706359945872801</v>
      </c>
      <c r="J359" s="4">
        <f t="shared" ref="J359:J367" si="96">G359/J$235*100</f>
        <v>0.29985007496251875</v>
      </c>
      <c r="K359" s="4">
        <f t="shared" ref="K359:K367" si="97">H359/K$235*100</f>
        <v>0</v>
      </c>
      <c r="L359" s="80"/>
      <c r="M359" s="80"/>
      <c r="N359" s="80"/>
      <c r="O359" s="80"/>
      <c r="P359" s="80"/>
    </row>
    <row r="360" spans="2:16" ht="14.85" customHeight="1" x14ac:dyDescent="0.15">
      <c r="B360" s="34" t="s">
        <v>100</v>
      </c>
      <c r="C360" s="233"/>
      <c r="D360" s="233"/>
      <c r="F360" s="18">
        <v>84</v>
      </c>
      <c r="G360" s="18">
        <v>77</v>
      </c>
      <c r="H360" s="18">
        <v>7</v>
      </c>
      <c r="I360" s="109">
        <f t="shared" si="95"/>
        <v>11.366711772665765</v>
      </c>
      <c r="J360" s="4">
        <f t="shared" si="96"/>
        <v>11.544227886056973</v>
      </c>
      <c r="K360" s="4">
        <f t="shared" si="97"/>
        <v>9.7222222222222232</v>
      </c>
      <c r="L360" s="80"/>
      <c r="M360" s="80"/>
      <c r="N360" s="80"/>
      <c r="O360" s="80"/>
      <c r="P360" s="80"/>
    </row>
    <row r="361" spans="2:16" ht="14.85" customHeight="1" x14ac:dyDescent="0.15">
      <c r="B361" s="34" t="s">
        <v>101</v>
      </c>
      <c r="C361" s="233"/>
      <c r="D361" s="233"/>
      <c r="F361" s="18">
        <v>257</v>
      </c>
      <c r="G361" s="18">
        <v>232</v>
      </c>
      <c r="H361" s="18">
        <v>25</v>
      </c>
      <c r="I361" s="109">
        <f t="shared" si="95"/>
        <v>34.776725304465494</v>
      </c>
      <c r="J361" s="4">
        <f t="shared" si="96"/>
        <v>34.782608695652172</v>
      </c>
      <c r="K361" s="4">
        <f t="shared" si="97"/>
        <v>34.722222222222221</v>
      </c>
      <c r="L361" s="80"/>
      <c r="M361" s="80"/>
      <c r="N361" s="80"/>
      <c r="O361" s="80"/>
      <c r="P361" s="80"/>
    </row>
    <row r="362" spans="2:16" ht="14.85" customHeight="1" x14ac:dyDescent="0.15">
      <c r="B362" s="34" t="s">
        <v>80</v>
      </c>
      <c r="C362" s="233"/>
      <c r="F362" s="18">
        <v>155</v>
      </c>
      <c r="G362" s="18">
        <v>146</v>
      </c>
      <c r="H362" s="18">
        <v>9</v>
      </c>
      <c r="I362" s="109">
        <f t="shared" si="95"/>
        <v>20.974289580514206</v>
      </c>
      <c r="J362" s="4">
        <f t="shared" si="96"/>
        <v>21.88905547226387</v>
      </c>
      <c r="K362" s="4">
        <f t="shared" si="97"/>
        <v>12.5</v>
      </c>
      <c r="L362" s="80"/>
      <c r="M362" s="80"/>
      <c r="N362" s="80"/>
      <c r="O362" s="80"/>
      <c r="P362" s="80"/>
    </row>
    <row r="363" spans="2:16" ht="14.85" customHeight="1" x14ac:dyDescent="0.15">
      <c r="B363" s="34" t="s">
        <v>79</v>
      </c>
      <c r="C363" s="233"/>
      <c r="D363" s="233"/>
      <c r="F363" s="18">
        <v>49</v>
      </c>
      <c r="G363" s="18">
        <v>44</v>
      </c>
      <c r="H363" s="18">
        <v>5</v>
      </c>
      <c r="I363" s="109">
        <f t="shared" si="95"/>
        <v>6.6305818673883632</v>
      </c>
      <c r="J363" s="4">
        <f t="shared" si="96"/>
        <v>6.5967016491754125</v>
      </c>
      <c r="K363" s="4">
        <f t="shared" si="97"/>
        <v>6.9444444444444446</v>
      </c>
      <c r="L363" s="80"/>
      <c r="M363" s="80"/>
      <c r="N363" s="80"/>
      <c r="O363" s="80"/>
      <c r="P363" s="80"/>
    </row>
    <row r="364" spans="2:16" ht="14.85" customHeight="1" x14ac:dyDescent="0.15">
      <c r="B364" s="34" t="s">
        <v>115</v>
      </c>
      <c r="C364" s="233"/>
      <c r="D364" s="233"/>
      <c r="F364" s="18">
        <v>7</v>
      </c>
      <c r="G364" s="18">
        <v>7</v>
      </c>
      <c r="H364" s="18">
        <v>0</v>
      </c>
      <c r="I364" s="109">
        <f t="shared" si="95"/>
        <v>0.94722598105548039</v>
      </c>
      <c r="J364" s="4">
        <f t="shared" si="96"/>
        <v>1.0494752623688157</v>
      </c>
      <c r="K364" s="4">
        <f t="shared" si="97"/>
        <v>0</v>
      </c>
      <c r="L364" s="80"/>
      <c r="M364" s="80"/>
      <c r="N364" s="80"/>
      <c r="O364" s="80"/>
      <c r="P364" s="80"/>
    </row>
    <row r="365" spans="2:16" ht="14.85" customHeight="1" x14ac:dyDescent="0.15">
      <c r="B365" s="34" t="s">
        <v>134</v>
      </c>
      <c r="C365" s="233"/>
      <c r="D365" s="233"/>
      <c r="F365" s="18">
        <v>0</v>
      </c>
      <c r="G365" s="18">
        <v>0</v>
      </c>
      <c r="H365" s="18">
        <v>0</v>
      </c>
      <c r="I365" s="109">
        <f t="shared" si="95"/>
        <v>0</v>
      </c>
      <c r="J365" s="4">
        <f t="shared" si="96"/>
        <v>0</v>
      </c>
      <c r="K365" s="4">
        <f t="shared" si="97"/>
        <v>0</v>
      </c>
      <c r="L365" s="80"/>
      <c r="M365" s="80"/>
      <c r="N365" s="80"/>
      <c r="O365" s="80"/>
      <c r="P365" s="80"/>
    </row>
    <row r="366" spans="2:16" ht="14.85" customHeight="1" x14ac:dyDescent="0.15">
      <c r="B366" s="34" t="s">
        <v>135</v>
      </c>
      <c r="C366" s="233"/>
      <c r="D366" s="233"/>
      <c r="F366" s="18">
        <v>0</v>
      </c>
      <c r="G366" s="18">
        <v>0</v>
      </c>
      <c r="H366" s="18">
        <v>0</v>
      </c>
      <c r="I366" s="109">
        <f t="shared" si="95"/>
        <v>0</v>
      </c>
      <c r="J366" s="4">
        <f t="shared" si="96"/>
        <v>0</v>
      </c>
      <c r="K366" s="4">
        <f t="shared" si="97"/>
        <v>0</v>
      </c>
      <c r="L366" s="80"/>
      <c r="M366" s="80"/>
      <c r="N366" s="80"/>
      <c r="O366" s="80"/>
      <c r="P366" s="80"/>
    </row>
    <row r="367" spans="2:16" ht="14.85" customHeight="1" x14ac:dyDescent="0.15">
      <c r="B367" s="35" t="s">
        <v>158</v>
      </c>
      <c r="C367" s="88"/>
      <c r="D367" s="88"/>
      <c r="E367" s="36"/>
      <c r="F367" s="19">
        <v>185</v>
      </c>
      <c r="G367" s="19">
        <v>159</v>
      </c>
      <c r="H367" s="19">
        <v>26</v>
      </c>
      <c r="I367" s="113">
        <f t="shared" si="95"/>
        <v>25.033829499323414</v>
      </c>
      <c r="J367" s="5">
        <f t="shared" si="96"/>
        <v>23.838080959520237</v>
      </c>
      <c r="K367" s="5">
        <f t="shared" si="97"/>
        <v>36.111111111111107</v>
      </c>
      <c r="L367" s="23"/>
      <c r="M367" s="23"/>
      <c r="N367" s="23"/>
      <c r="O367" s="23"/>
      <c r="P367" s="23"/>
    </row>
    <row r="368" spans="2:16" ht="14.85" customHeight="1" x14ac:dyDescent="0.15">
      <c r="B368" s="38" t="s">
        <v>1</v>
      </c>
      <c r="C368" s="78"/>
      <c r="D368" s="78"/>
      <c r="E368" s="28"/>
      <c r="F368" s="39">
        <f>SUM(F359:F367)</f>
        <v>739</v>
      </c>
      <c r="G368" s="39">
        <f>SUM(G359:G367)</f>
        <v>667</v>
      </c>
      <c r="H368" s="39">
        <f>SUM(H359:H367)</f>
        <v>72</v>
      </c>
      <c r="I368" s="110">
        <f>IF(SUM(I359:I367)&gt;100,"－",SUM(I359:I367))</f>
        <v>100</v>
      </c>
      <c r="J368" s="6">
        <f>IF(SUM(J359:J367)&gt;100,"－",SUM(J359:J367))</f>
        <v>100</v>
      </c>
      <c r="K368" s="6">
        <f>IF(SUM(K359:K367)&gt;100,"－",SUM(K359:K367))</f>
        <v>100</v>
      </c>
      <c r="L368" s="23"/>
      <c r="M368" s="23"/>
      <c r="N368" s="23"/>
      <c r="O368" s="23"/>
      <c r="P368" s="23"/>
    </row>
    <row r="369" spans="1:16" ht="14.85" customHeight="1" x14ac:dyDescent="0.15">
      <c r="B369" s="38" t="s">
        <v>107</v>
      </c>
      <c r="C369" s="78"/>
      <c r="D369" s="78"/>
      <c r="E369" s="29"/>
      <c r="F369" s="41">
        <v>9.015424901504149</v>
      </c>
      <c r="G369" s="71">
        <v>9.015424901504149</v>
      </c>
      <c r="H369" s="71">
        <v>8.5912722996615294</v>
      </c>
      <c r="I369" s="23"/>
      <c r="J369" s="23"/>
      <c r="K369" s="23"/>
      <c r="L369" s="23"/>
      <c r="M369" s="23"/>
      <c r="N369" s="23"/>
      <c r="O369" s="23"/>
      <c r="P369" s="23"/>
    </row>
    <row r="370" spans="1:16" ht="14.85" customHeight="1" x14ac:dyDescent="0.15">
      <c r="B370" s="38" t="s">
        <v>108</v>
      </c>
      <c r="C370" s="78"/>
      <c r="D370" s="78"/>
      <c r="E370" s="29"/>
      <c r="F370" s="41">
        <v>23.125</v>
      </c>
      <c r="G370" s="71">
        <v>23.125</v>
      </c>
      <c r="H370" s="71">
        <v>18.666666666666664</v>
      </c>
      <c r="I370" s="23"/>
      <c r="J370" s="23"/>
      <c r="K370" s="23"/>
      <c r="L370" s="23"/>
      <c r="M370" s="23"/>
      <c r="N370" s="23"/>
      <c r="O370" s="23"/>
      <c r="P370" s="23"/>
    </row>
    <row r="371" spans="1:16" ht="14.85" customHeight="1" x14ac:dyDescent="0.15">
      <c r="B371" s="62"/>
      <c r="C371" s="62"/>
      <c r="D371" s="62"/>
      <c r="E371" s="45"/>
      <c r="F371" s="14"/>
      <c r="G371" s="14"/>
      <c r="H371" s="14"/>
      <c r="I371" s="23"/>
      <c r="J371" s="23"/>
      <c r="K371" s="23"/>
      <c r="L371" s="23"/>
      <c r="M371" s="23"/>
      <c r="N371" s="23"/>
      <c r="O371" s="23"/>
      <c r="P371" s="23"/>
    </row>
    <row r="372" spans="1:16" ht="15" customHeight="1" x14ac:dyDescent="0.15">
      <c r="A372" s="1" t="s">
        <v>613</v>
      </c>
      <c r="B372" s="22"/>
      <c r="C372" s="22"/>
      <c r="D372" s="1"/>
      <c r="E372" s="1"/>
      <c r="F372" s="1"/>
      <c r="H372" s="7"/>
      <c r="I372" s="7"/>
    </row>
    <row r="373" spans="1:16" ht="13.65" customHeight="1" x14ac:dyDescent="0.15">
      <c r="B373" s="64"/>
      <c r="C373" s="33"/>
      <c r="D373" s="33"/>
      <c r="E373" s="33"/>
      <c r="F373" s="79"/>
      <c r="G373" s="83" t="s">
        <v>2</v>
      </c>
      <c r="H373" s="86"/>
      <c r="I373" s="106"/>
      <c r="J373" s="83" t="s">
        <v>3</v>
      </c>
      <c r="K373" s="84"/>
    </row>
    <row r="374" spans="1:16" ht="19.2" x14ac:dyDescent="0.15">
      <c r="B374" s="77"/>
      <c r="F374" s="96" t="s">
        <v>4</v>
      </c>
      <c r="G374" s="96" t="s">
        <v>210</v>
      </c>
      <c r="H374" s="96" t="s">
        <v>212</v>
      </c>
      <c r="I374" s="105" t="s">
        <v>4</v>
      </c>
      <c r="J374" s="96" t="s">
        <v>210</v>
      </c>
      <c r="K374" s="96" t="s">
        <v>212</v>
      </c>
    </row>
    <row r="375" spans="1:16" ht="12" customHeight="1" x14ac:dyDescent="0.15">
      <c r="B375" s="35"/>
      <c r="C375" s="88"/>
      <c r="D375" s="88"/>
      <c r="E375" s="36"/>
      <c r="F375" s="37"/>
      <c r="G375" s="37"/>
      <c r="H375" s="37"/>
      <c r="I375" s="107">
        <f>F$242</f>
        <v>739</v>
      </c>
      <c r="J375" s="2">
        <f>G$242</f>
        <v>667</v>
      </c>
      <c r="K375" s="2">
        <f>H$242</f>
        <v>72</v>
      </c>
      <c r="L375" s="90"/>
      <c r="M375" s="90"/>
      <c r="N375" s="90"/>
      <c r="O375" s="90"/>
      <c r="P375" s="90"/>
    </row>
    <row r="376" spans="1:16" ht="14.85" customHeight="1" x14ac:dyDescent="0.15">
      <c r="B376" s="34" t="s">
        <v>200</v>
      </c>
      <c r="C376" s="233"/>
      <c r="D376" s="233"/>
      <c r="F376" s="18">
        <v>46</v>
      </c>
      <c r="G376" s="18">
        <v>43</v>
      </c>
      <c r="H376" s="18">
        <v>3</v>
      </c>
      <c r="I376" s="109">
        <f t="shared" ref="I376:K380" si="98">F376/I$235*100</f>
        <v>6.2246278755074425</v>
      </c>
      <c r="J376" s="4">
        <f t="shared" si="98"/>
        <v>6.4467766116941538</v>
      </c>
      <c r="K376" s="4">
        <f t="shared" si="98"/>
        <v>4.1666666666666661</v>
      </c>
      <c r="L376" s="80"/>
      <c r="M376" s="80"/>
      <c r="N376" s="80"/>
      <c r="O376" s="80"/>
      <c r="P376" s="80"/>
    </row>
    <row r="377" spans="1:16" ht="14.85" customHeight="1" x14ac:dyDescent="0.15">
      <c r="B377" s="34" t="s">
        <v>201</v>
      </c>
      <c r="C377" s="233"/>
      <c r="D377" s="233"/>
      <c r="F377" s="18">
        <v>213</v>
      </c>
      <c r="G377" s="18">
        <v>192</v>
      </c>
      <c r="H377" s="18">
        <v>21</v>
      </c>
      <c r="I377" s="109">
        <f t="shared" si="98"/>
        <v>28.822733423545333</v>
      </c>
      <c r="J377" s="4">
        <f t="shared" si="98"/>
        <v>28.785607196401799</v>
      </c>
      <c r="K377" s="4">
        <f t="shared" si="98"/>
        <v>29.166666666666668</v>
      </c>
      <c r="L377" s="80"/>
      <c r="M377" s="80"/>
      <c r="N377" s="80"/>
      <c r="O377" s="80"/>
      <c r="P377" s="80"/>
    </row>
    <row r="378" spans="1:16" ht="14.85" customHeight="1" x14ac:dyDescent="0.15">
      <c r="B378" s="34" t="s">
        <v>202</v>
      </c>
      <c r="C378" s="233"/>
      <c r="D378" s="233"/>
      <c r="F378" s="18">
        <v>188</v>
      </c>
      <c r="G378" s="18">
        <v>175</v>
      </c>
      <c r="H378" s="18">
        <v>13</v>
      </c>
      <c r="I378" s="109">
        <f t="shared" si="98"/>
        <v>25.439783491204331</v>
      </c>
      <c r="J378" s="4">
        <f t="shared" si="98"/>
        <v>26.236881559220386</v>
      </c>
      <c r="K378" s="4">
        <f t="shared" si="98"/>
        <v>18.055555555555554</v>
      </c>
      <c r="L378" s="80"/>
      <c r="M378" s="80"/>
      <c r="N378" s="80"/>
      <c r="O378" s="80"/>
      <c r="P378" s="80"/>
    </row>
    <row r="379" spans="1:16" ht="14.85" customHeight="1" x14ac:dyDescent="0.15">
      <c r="B379" s="34" t="s">
        <v>203</v>
      </c>
      <c r="C379" s="233"/>
      <c r="D379" s="233"/>
      <c r="F379" s="18">
        <v>107</v>
      </c>
      <c r="G379" s="18">
        <v>97</v>
      </c>
      <c r="H379" s="18">
        <v>10</v>
      </c>
      <c r="I379" s="109">
        <f t="shared" si="98"/>
        <v>14.479025710419485</v>
      </c>
      <c r="J379" s="4">
        <f t="shared" si="98"/>
        <v>14.54272863568216</v>
      </c>
      <c r="K379" s="4">
        <f t="shared" si="98"/>
        <v>13.888888888888889</v>
      </c>
      <c r="L379" s="80"/>
      <c r="M379" s="80"/>
      <c r="N379" s="80"/>
      <c r="O379" s="80"/>
      <c r="P379" s="80"/>
    </row>
    <row r="380" spans="1:16" ht="14.85" customHeight="1" x14ac:dyDescent="0.15">
      <c r="B380" s="35" t="s">
        <v>158</v>
      </c>
      <c r="C380" s="88"/>
      <c r="D380" s="88"/>
      <c r="E380" s="36"/>
      <c r="F380" s="19">
        <v>185</v>
      </c>
      <c r="G380" s="19">
        <v>160</v>
      </c>
      <c r="H380" s="19">
        <v>25</v>
      </c>
      <c r="I380" s="113">
        <f t="shared" si="98"/>
        <v>25.033829499323414</v>
      </c>
      <c r="J380" s="5">
        <f t="shared" si="98"/>
        <v>23.988005997001498</v>
      </c>
      <c r="K380" s="5">
        <f t="shared" si="98"/>
        <v>34.722222222222221</v>
      </c>
      <c r="L380" s="23"/>
      <c r="M380" s="23"/>
      <c r="N380" s="23"/>
      <c r="O380" s="23"/>
      <c r="P380" s="23"/>
    </row>
    <row r="381" spans="1:16" ht="14.85" customHeight="1" x14ac:dyDescent="0.15">
      <c r="B381" s="38" t="s">
        <v>1</v>
      </c>
      <c r="C381" s="78"/>
      <c r="D381" s="78"/>
      <c r="E381" s="28"/>
      <c r="F381" s="39">
        <f>SUM(F376:F380)</f>
        <v>739</v>
      </c>
      <c r="G381" s="39">
        <f>SUM(G376:G380)</f>
        <v>667</v>
      </c>
      <c r="H381" s="39">
        <f>SUM(H376:H380)</f>
        <v>72</v>
      </c>
      <c r="I381" s="110">
        <f>IF(SUM(I376:I380)&gt;100,"－",SUM(I376:I380))</f>
        <v>100</v>
      </c>
      <c r="J381" s="6">
        <f>IF(SUM(J376:J380)&gt;100,"－",SUM(J376:J380))</f>
        <v>100</v>
      </c>
      <c r="K381" s="6">
        <f>IF(SUM(K376:K380)&gt;100,"－",SUM(K376:K380))</f>
        <v>100</v>
      </c>
      <c r="L381" s="23"/>
      <c r="M381" s="23"/>
      <c r="N381" s="23"/>
      <c r="O381" s="23"/>
      <c r="P381" s="23"/>
    </row>
    <row r="382" spans="1:16" ht="14.85" customHeight="1" x14ac:dyDescent="0.15">
      <c r="B382" s="38" t="s">
        <v>91</v>
      </c>
      <c r="C382" s="78"/>
      <c r="D382" s="78"/>
      <c r="E382" s="29"/>
      <c r="F382" s="41">
        <v>52.124185262449416</v>
      </c>
      <c r="G382" s="71">
        <v>52.124185262449416</v>
      </c>
      <c r="H382" s="71">
        <v>50.81167674903967</v>
      </c>
      <c r="I382" s="23"/>
      <c r="J382" s="23"/>
      <c r="K382" s="23"/>
      <c r="L382" s="23"/>
      <c r="M382" s="23"/>
      <c r="N382" s="23"/>
      <c r="O382" s="23"/>
      <c r="P382" s="23"/>
    </row>
    <row r="383" spans="1:16" ht="14.85" customHeight="1" x14ac:dyDescent="0.15">
      <c r="B383" s="62"/>
      <c r="C383" s="62"/>
      <c r="D383" s="45"/>
      <c r="E383" s="45"/>
      <c r="F383" s="45"/>
      <c r="G383" s="45"/>
      <c r="H383" s="92"/>
      <c r="I383" s="46"/>
    </row>
    <row r="384" spans="1:16" ht="15" customHeight="1" x14ac:dyDescent="0.15">
      <c r="A384" s="1" t="s">
        <v>614</v>
      </c>
      <c r="B384" s="22"/>
      <c r="C384" s="22"/>
      <c r="H384" s="7"/>
      <c r="I384" s="7"/>
    </row>
    <row r="385" spans="2:16" ht="13.65" customHeight="1" x14ac:dyDescent="0.15">
      <c r="B385" s="64"/>
      <c r="C385" s="33"/>
      <c r="D385" s="33"/>
      <c r="E385" s="33"/>
      <c r="F385" s="79"/>
      <c r="G385" s="83" t="s">
        <v>2</v>
      </c>
      <c r="H385" s="86"/>
      <c r="I385" s="106"/>
      <c r="J385" s="83" t="s">
        <v>3</v>
      </c>
      <c r="K385" s="84"/>
    </row>
    <row r="386" spans="2:16" ht="19.2" x14ac:dyDescent="0.15">
      <c r="B386" s="77"/>
      <c r="F386" s="96" t="s">
        <v>4</v>
      </c>
      <c r="G386" s="96" t="s">
        <v>210</v>
      </c>
      <c r="H386" s="96" t="s">
        <v>212</v>
      </c>
      <c r="I386" s="105" t="s">
        <v>4</v>
      </c>
      <c r="J386" s="96" t="s">
        <v>210</v>
      </c>
      <c r="K386" s="96" t="s">
        <v>212</v>
      </c>
    </row>
    <row r="387" spans="2:16" ht="12" customHeight="1" x14ac:dyDescent="0.15">
      <c r="B387" s="35"/>
      <c r="C387" s="88"/>
      <c r="D387" s="88"/>
      <c r="E387" s="36"/>
      <c r="F387" s="37"/>
      <c r="G387" s="37"/>
      <c r="H387" s="37"/>
      <c r="I387" s="107">
        <f>F$242</f>
        <v>739</v>
      </c>
      <c r="J387" s="2">
        <f>G$242</f>
        <v>667</v>
      </c>
      <c r="K387" s="2">
        <f>H$242</f>
        <v>72</v>
      </c>
      <c r="L387" s="90"/>
      <c r="M387" s="90"/>
      <c r="N387" s="90"/>
      <c r="O387" s="90"/>
      <c r="P387" s="90"/>
    </row>
    <row r="388" spans="2:16" ht="14.85" customHeight="1" x14ac:dyDescent="0.15">
      <c r="B388" s="34" t="s">
        <v>186</v>
      </c>
      <c r="C388" s="233"/>
      <c r="D388" s="233"/>
      <c r="F388" s="18">
        <v>521</v>
      </c>
      <c r="G388" s="18">
        <v>471</v>
      </c>
      <c r="H388" s="18">
        <v>50</v>
      </c>
      <c r="I388" s="109">
        <f t="shared" ref="I388:I396" si="99">F388/I$387*100</f>
        <v>70.500676589986469</v>
      </c>
      <c r="J388" s="4">
        <f t="shared" ref="J388:J396" si="100">G388/J$387*100</f>
        <v>70.61469265367316</v>
      </c>
      <c r="K388" s="4">
        <f t="shared" ref="K388:K396" si="101">H388/K$387*100</f>
        <v>69.444444444444443</v>
      </c>
      <c r="L388" s="80"/>
      <c r="M388" s="80"/>
      <c r="N388" s="80"/>
      <c r="O388" s="80"/>
      <c r="P388" s="80"/>
    </row>
    <row r="389" spans="2:16" ht="14.85" customHeight="1" x14ac:dyDescent="0.15">
      <c r="B389" s="34" t="s">
        <v>100</v>
      </c>
      <c r="C389" s="233"/>
      <c r="D389" s="233"/>
      <c r="F389" s="18">
        <v>143</v>
      </c>
      <c r="G389" s="18">
        <v>130</v>
      </c>
      <c r="H389" s="18">
        <v>13</v>
      </c>
      <c r="I389" s="109">
        <f t="shared" si="99"/>
        <v>19.350473612990527</v>
      </c>
      <c r="J389" s="4">
        <f t="shared" si="100"/>
        <v>19.490254872563717</v>
      </c>
      <c r="K389" s="4">
        <f t="shared" si="101"/>
        <v>18.055555555555554</v>
      </c>
      <c r="L389" s="80"/>
      <c r="M389" s="80"/>
      <c r="N389" s="80"/>
      <c r="O389" s="80"/>
      <c r="P389" s="80"/>
    </row>
    <row r="390" spans="2:16" ht="14.85" customHeight="1" x14ac:dyDescent="0.15">
      <c r="B390" s="34" t="s">
        <v>101</v>
      </c>
      <c r="C390" s="233"/>
      <c r="D390" s="233"/>
      <c r="F390" s="18">
        <v>24</v>
      </c>
      <c r="G390" s="18">
        <v>21</v>
      </c>
      <c r="H390" s="18">
        <v>3</v>
      </c>
      <c r="I390" s="109">
        <f t="shared" si="99"/>
        <v>3.247631935047361</v>
      </c>
      <c r="J390" s="4">
        <f t="shared" si="100"/>
        <v>3.1484257871064467</v>
      </c>
      <c r="K390" s="4">
        <f t="shared" si="101"/>
        <v>4.1666666666666661</v>
      </c>
      <c r="L390" s="80"/>
      <c r="M390" s="80"/>
      <c r="N390" s="80"/>
      <c r="O390" s="80"/>
      <c r="P390" s="80"/>
    </row>
    <row r="391" spans="2:16" ht="14.85" customHeight="1" x14ac:dyDescent="0.15">
      <c r="B391" s="34" t="s">
        <v>80</v>
      </c>
      <c r="C391" s="233"/>
      <c r="D391" s="233"/>
      <c r="F391" s="18">
        <v>2</v>
      </c>
      <c r="G391" s="18">
        <v>2</v>
      </c>
      <c r="H391" s="18">
        <v>0</v>
      </c>
      <c r="I391" s="109">
        <f t="shared" ref="I391:I392" si="102">F391/I$387*100</f>
        <v>0.2706359945872801</v>
      </c>
      <c r="J391" s="4">
        <f t="shared" ref="J391:J392" si="103">G391/J$387*100</f>
        <v>0.29985007496251875</v>
      </c>
      <c r="K391" s="4">
        <f t="shared" ref="K391:K392" si="104">H391/K$387*100</f>
        <v>0</v>
      </c>
      <c r="L391" s="80"/>
      <c r="M391" s="80"/>
      <c r="N391" s="80"/>
      <c r="O391" s="80"/>
      <c r="P391" s="80"/>
    </row>
    <row r="392" spans="2:16" ht="14.85" customHeight="1" x14ac:dyDescent="0.15">
      <c r="B392" s="34" t="s">
        <v>79</v>
      </c>
      <c r="C392" s="233"/>
      <c r="D392" s="233"/>
      <c r="F392" s="18">
        <v>1</v>
      </c>
      <c r="G392" s="18">
        <v>1</v>
      </c>
      <c r="H392" s="18">
        <v>0</v>
      </c>
      <c r="I392" s="109">
        <f t="shared" si="102"/>
        <v>0.13531799729364005</v>
      </c>
      <c r="J392" s="4">
        <f t="shared" si="103"/>
        <v>0.14992503748125938</v>
      </c>
      <c r="K392" s="4">
        <f t="shared" si="104"/>
        <v>0</v>
      </c>
      <c r="L392" s="80"/>
      <c r="M392" s="80"/>
      <c r="N392" s="80"/>
      <c r="O392" s="80"/>
      <c r="P392" s="80"/>
    </row>
    <row r="393" spans="2:16" ht="14.85" customHeight="1" x14ac:dyDescent="0.15">
      <c r="B393" s="34" t="s">
        <v>115</v>
      </c>
      <c r="C393" s="233"/>
      <c r="D393" s="233"/>
      <c r="F393" s="18">
        <v>2</v>
      </c>
      <c r="G393" s="18">
        <v>2</v>
      </c>
      <c r="H393" s="18">
        <v>0</v>
      </c>
      <c r="I393" s="109">
        <f t="shared" si="99"/>
        <v>0.2706359945872801</v>
      </c>
      <c r="J393" s="4">
        <f t="shared" si="100"/>
        <v>0.29985007496251875</v>
      </c>
      <c r="K393" s="4">
        <f t="shared" si="101"/>
        <v>0</v>
      </c>
      <c r="L393" s="80"/>
      <c r="M393" s="80"/>
      <c r="N393" s="80"/>
      <c r="O393" s="80"/>
      <c r="P393" s="80"/>
    </row>
    <row r="394" spans="2:16" ht="14.85" customHeight="1" x14ac:dyDescent="0.15">
      <c r="B394" s="34" t="s">
        <v>134</v>
      </c>
      <c r="C394" s="233"/>
      <c r="D394" s="233"/>
      <c r="F394" s="18">
        <v>0</v>
      </c>
      <c r="G394" s="18">
        <v>0</v>
      </c>
      <c r="H394" s="18">
        <v>0</v>
      </c>
      <c r="I394" s="109">
        <f t="shared" ref="I394" si="105">F394/I$387*100</f>
        <v>0</v>
      </c>
      <c r="J394" s="4">
        <f t="shared" ref="J394" si="106">G394/J$387*100</f>
        <v>0</v>
      </c>
      <c r="K394" s="4">
        <f t="shared" ref="K394" si="107">H394/K$387*100</f>
        <v>0</v>
      </c>
      <c r="L394" s="80"/>
      <c r="M394" s="80"/>
      <c r="N394" s="80"/>
      <c r="O394" s="80"/>
      <c r="P394" s="80"/>
    </row>
    <row r="395" spans="2:16" ht="14.85" customHeight="1" x14ac:dyDescent="0.15">
      <c r="B395" s="34" t="s">
        <v>135</v>
      </c>
      <c r="C395" s="233"/>
      <c r="D395" s="233"/>
      <c r="F395" s="18">
        <v>0</v>
      </c>
      <c r="G395" s="18">
        <v>0</v>
      </c>
      <c r="H395" s="18">
        <v>0</v>
      </c>
      <c r="I395" s="109">
        <f t="shared" si="99"/>
        <v>0</v>
      </c>
      <c r="J395" s="4">
        <f t="shared" si="100"/>
        <v>0</v>
      </c>
      <c r="K395" s="4">
        <f t="shared" si="101"/>
        <v>0</v>
      </c>
      <c r="L395" s="80"/>
      <c r="M395" s="80"/>
      <c r="N395" s="80"/>
      <c r="O395" s="80"/>
      <c r="P395" s="80"/>
    </row>
    <row r="396" spans="2:16" ht="14.85" customHeight="1" x14ac:dyDescent="0.15">
      <c r="B396" s="35" t="s">
        <v>158</v>
      </c>
      <c r="C396" s="88"/>
      <c r="D396" s="88"/>
      <c r="E396" s="36"/>
      <c r="F396" s="19">
        <v>46</v>
      </c>
      <c r="G396" s="19">
        <v>40</v>
      </c>
      <c r="H396" s="19">
        <v>6</v>
      </c>
      <c r="I396" s="113">
        <f t="shared" si="99"/>
        <v>6.2246278755074425</v>
      </c>
      <c r="J396" s="5">
        <f t="shared" si="100"/>
        <v>5.9970014992503744</v>
      </c>
      <c r="K396" s="5">
        <f t="shared" si="101"/>
        <v>8.3333333333333321</v>
      </c>
      <c r="L396" s="23"/>
      <c r="M396" s="23"/>
      <c r="N396" s="23"/>
      <c r="O396" s="23"/>
      <c r="P396" s="23"/>
    </row>
    <row r="397" spans="2:16" ht="14.85" customHeight="1" x14ac:dyDescent="0.15">
      <c r="B397" s="38" t="s">
        <v>1</v>
      </c>
      <c r="C397" s="78"/>
      <c r="D397" s="78"/>
      <c r="E397" s="28"/>
      <c r="F397" s="39">
        <f>SUM(F388:F396)</f>
        <v>739</v>
      </c>
      <c r="G397" s="39">
        <f>SUM(G388:G396)</f>
        <v>667</v>
      </c>
      <c r="H397" s="39">
        <f>SUM(H388:H396)</f>
        <v>72</v>
      </c>
      <c r="I397" s="110">
        <f>IF(SUM(I388:I396)&gt;100,"－",SUM(I388:I396))</f>
        <v>100</v>
      </c>
      <c r="J397" s="6">
        <f>IF(SUM(J388:J396)&gt;100,"－",SUM(J388:J396))</f>
        <v>100</v>
      </c>
      <c r="K397" s="6">
        <f>IF(SUM(K388:K396)&gt;100,"－",SUM(K388:K396))</f>
        <v>100</v>
      </c>
      <c r="L397" s="23"/>
      <c r="M397" s="23"/>
      <c r="N397" s="23"/>
      <c r="O397" s="23"/>
      <c r="P397" s="23"/>
    </row>
    <row r="398" spans="2:16" ht="14.85" customHeight="1" x14ac:dyDescent="0.15">
      <c r="B398" s="38" t="s">
        <v>107</v>
      </c>
      <c r="C398" s="78"/>
      <c r="D398" s="78"/>
      <c r="E398" s="29"/>
      <c r="F398" s="41">
        <v>0.75279106858054223</v>
      </c>
      <c r="G398" s="71">
        <v>0.75279106858054223</v>
      </c>
      <c r="H398" s="71">
        <v>0.74242424242424243</v>
      </c>
      <c r="I398" s="23"/>
      <c r="J398" s="23"/>
      <c r="K398" s="23"/>
      <c r="L398" s="23"/>
      <c r="M398" s="23"/>
      <c r="N398" s="23"/>
      <c r="O398" s="23"/>
      <c r="P398" s="23"/>
    </row>
    <row r="399" spans="2:16" ht="14.85" customHeight="1" x14ac:dyDescent="0.15">
      <c r="B399" s="38" t="s">
        <v>108</v>
      </c>
      <c r="C399" s="78"/>
      <c r="D399" s="78"/>
      <c r="E399" s="29"/>
      <c r="F399" s="185">
        <v>21</v>
      </c>
      <c r="G399" s="47">
        <v>21</v>
      </c>
      <c r="H399" s="47">
        <v>8</v>
      </c>
      <c r="I399" s="23"/>
      <c r="J399" s="23"/>
      <c r="K399" s="23"/>
      <c r="L399" s="23"/>
      <c r="M399" s="23"/>
      <c r="N399" s="23"/>
      <c r="O399" s="23"/>
      <c r="P399" s="23"/>
    </row>
    <row r="400" spans="2:16" ht="17.7" customHeight="1" x14ac:dyDescent="0.15">
      <c r="B400" s="85" t="s">
        <v>150</v>
      </c>
      <c r="C400" s="85"/>
      <c r="H400" s="7"/>
      <c r="J400" s="7"/>
      <c r="M400" s="31"/>
      <c r="P400" s="31"/>
    </row>
    <row r="401" spans="2:16" ht="13.65" customHeight="1" x14ac:dyDescent="0.15">
      <c r="B401" s="64"/>
      <c r="C401" s="33"/>
      <c r="D401" s="33"/>
      <c r="E401" s="33"/>
      <c r="F401" s="79"/>
      <c r="G401" s="83" t="s">
        <v>2</v>
      </c>
      <c r="H401" s="86"/>
      <c r="I401" s="106"/>
      <c r="J401" s="83" t="s">
        <v>3</v>
      </c>
      <c r="K401" s="84"/>
    </row>
    <row r="402" spans="2:16" ht="19.2" x14ac:dyDescent="0.15">
      <c r="B402" s="77"/>
      <c r="F402" s="96" t="s">
        <v>4</v>
      </c>
      <c r="G402" s="96" t="s">
        <v>210</v>
      </c>
      <c r="H402" s="96" t="s">
        <v>212</v>
      </c>
      <c r="I402" s="105" t="s">
        <v>4</v>
      </c>
      <c r="J402" s="96" t="s">
        <v>210</v>
      </c>
      <c r="K402" s="96" t="s">
        <v>212</v>
      </c>
    </row>
    <row r="403" spans="2:16" ht="12" customHeight="1" x14ac:dyDescent="0.15">
      <c r="B403" s="35"/>
      <c r="C403" s="88"/>
      <c r="D403" s="88"/>
      <c r="E403" s="36"/>
      <c r="F403" s="37"/>
      <c r="G403" s="37"/>
      <c r="H403" s="37"/>
      <c r="I403" s="107">
        <f>F$242</f>
        <v>739</v>
      </c>
      <c r="J403" s="2">
        <f>G$242</f>
        <v>667</v>
      </c>
      <c r="K403" s="2">
        <f>H$242</f>
        <v>72</v>
      </c>
      <c r="L403" s="90"/>
      <c r="M403" s="90"/>
      <c r="N403" s="90"/>
      <c r="O403" s="90"/>
      <c r="P403" s="90"/>
    </row>
    <row r="404" spans="2:16" ht="14.85" customHeight="1" x14ac:dyDescent="0.15">
      <c r="B404" s="34" t="s">
        <v>186</v>
      </c>
      <c r="C404" s="233"/>
      <c r="D404" s="233"/>
      <c r="F404" s="18">
        <v>521</v>
      </c>
      <c r="G404" s="18">
        <v>471</v>
      </c>
      <c r="H404" s="18">
        <v>50</v>
      </c>
      <c r="I404" s="109">
        <f t="shared" ref="I404:K412" si="108">F404/I$387*100</f>
        <v>70.500676589986469</v>
      </c>
      <c r="J404" s="4">
        <f t="shared" si="108"/>
        <v>70.61469265367316</v>
      </c>
      <c r="K404" s="4">
        <f t="shared" si="108"/>
        <v>69.444444444444443</v>
      </c>
      <c r="L404" s="80"/>
      <c r="M404" s="80"/>
      <c r="N404" s="80"/>
      <c r="O404" s="80"/>
      <c r="P404" s="80"/>
    </row>
    <row r="405" spans="2:16" ht="14.85" customHeight="1" x14ac:dyDescent="0.15">
      <c r="B405" s="34" t="s">
        <v>100</v>
      </c>
      <c r="C405" s="233"/>
      <c r="D405" s="233"/>
      <c r="F405" s="18">
        <v>130</v>
      </c>
      <c r="G405" s="18">
        <v>118</v>
      </c>
      <c r="H405" s="18">
        <v>12</v>
      </c>
      <c r="I405" s="109">
        <f t="shared" si="108"/>
        <v>17.591339648173207</v>
      </c>
      <c r="J405" s="4">
        <f t="shared" si="108"/>
        <v>17.691154422788603</v>
      </c>
      <c r="K405" s="4">
        <f t="shared" si="108"/>
        <v>16.666666666666664</v>
      </c>
      <c r="L405" s="80"/>
      <c r="M405" s="80"/>
      <c r="N405" s="80"/>
      <c r="O405" s="80"/>
      <c r="P405" s="80"/>
    </row>
    <row r="406" spans="2:16" ht="14.85" customHeight="1" x14ac:dyDescent="0.15">
      <c r="B406" s="34" t="s">
        <v>101</v>
      </c>
      <c r="C406" s="233"/>
      <c r="D406" s="233"/>
      <c r="F406" s="18">
        <v>18</v>
      </c>
      <c r="G406" s="18">
        <v>17</v>
      </c>
      <c r="H406" s="18">
        <v>1</v>
      </c>
      <c r="I406" s="109">
        <f t="shared" si="108"/>
        <v>2.4357239512855209</v>
      </c>
      <c r="J406" s="4">
        <f t="shared" si="108"/>
        <v>2.5487256371814091</v>
      </c>
      <c r="K406" s="4">
        <f t="shared" si="108"/>
        <v>1.3888888888888888</v>
      </c>
      <c r="L406" s="80"/>
      <c r="M406" s="80"/>
      <c r="N406" s="80"/>
      <c r="O406" s="80"/>
      <c r="P406" s="80"/>
    </row>
    <row r="407" spans="2:16" ht="14.85" customHeight="1" x14ac:dyDescent="0.15">
      <c r="B407" s="34" t="s">
        <v>80</v>
      </c>
      <c r="C407" s="233"/>
      <c r="D407" s="233"/>
      <c r="F407" s="18">
        <v>8</v>
      </c>
      <c r="G407" s="18">
        <v>7</v>
      </c>
      <c r="H407" s="18">
        <v>1</v>
      </c>
      <c r="I407" s="109">
        <f t="shared" si="108"/>
        <v>1.0825439783491204</v>
      </c>
      <c r="J407" s="4">
        <f t="shared" si="108"/>
        <v>1.0494752623688157</v>
      </c>
      <c r="K407" s="4">
        <f t="shared" si="108"/>
        <v>1.3888888888888888</v>
      </c>
      <c r="L407" s="80"/>
      <c r="M407" s="80"/>
      <c r="N407" s="80"/>
      <c r="O407" s="80"/>
      <c r="P407" s="80"/>
    </row>
    <row r="408" spans="2:16" ht="14.85" customHeight="1" x14ac:dyDescent="0.15">
      <c r="B408" s="34" t="s">
        <v>79</v>
      </c>
      <c r="C408" s="233"/>
      <c r="D408" s="233"/>
      <c r="F408" s="18">
        <v>1</v>
      </c>
      <c r="G408" s="18">
        <v>1</v>
      </c>
      <c r="H408" s="18">
        <v>0</v>
      </c>
      <c r="I408" s="109">
        <f t="shared" ref="I408" si="109">F408/I$387*100</f>
        <v>0.13531799729364005</v>
      </c>
      <c r="J408" s="4">
        <f t="shared" ref="J408" si="110">G408/J$387*100</f>
        <v>0.14992503748125938</v>
      </c>
      <c r="K408" s="4">
        <f t="shared" ref="K408" si="111">H408/K$387*100</f>
        <v>0</v>
      </c>
      <c r="L408" s="80"/>
      <c r="M408" s="80"/>
      <c r="N408" s="80"/>
      <c r="O408" s="80"/>
      <c r="P408" s="80"/>
    </row>
    <row r="409" spans="2:16" ht="14.85" customHeight="1" x14ac:dyDescent="0.15">
      <c r="B409" s="34" t="s">
        <v>115</v>
      </c>
      <c r="C409" s="233"/>
      <c r="D409" s="233"/>
      <c r="F409" s="18">
        <v>0</v>
      </c>
      <c r="G409" s="18">
        <v>0</v>
      </c>
      <c r="H409" s="18">
        <v>0</v>
      </c>
      <c r="I409" s="109">
        <f t="shared" ref="I409" si="112">F409/I$387*100</f>
        <v>0</v>
      </c>
      <c r="J409" s="4">
        <f t="shared" ref="J409" si="113">G409/J$387*100</f>
        <v>0</v>
      </c>
      <c r="K409" s="4">
        <f t="shared" ref="K409" si="114">H409/K$387*100</f>
        <v>0</v>
      </c>
      <c r="L409" s="80"/>
      <c r="M409" s="80"/>
      <c r="N409" s="80"/>
      <c r="O409" s="80"/>
      <c r="P409" s="80"/>
    </row>
    <row r="410" spans="2:16" ht="14.85" customHeight="1" x14ac:dyDescent="0.15">
      <c r="B410" s="34" t="s">
        <v>134</v>
      </c>
      <c r="C410" s="233"/>
      <c r="D410" s="233"/>
      <c r="F410" s="18">
        <v>0</v>
      </c>
      <c r="G410" s="18">
        <v>0</v>
      </c>
      <c r="H410" s="18">
        <v>0</v>
      </c>
      <c r="I410" s="109">
        <f t="shared" si="108"/>
        <v>0</v>
      </c>
      <c r="J410" s="4">
        <f t="shared" si="108"/>
        <v>0</v>
      </c>
      <c r="K410" s="4">
        <f t="shared" si="108"/>
        <v>0</v>
      </c>
      <c r="L410" s="80"/>
      <c r="M410" s="80"/>
      <c r="N410" s="80"/>
      <c r="O410" s="80"/>
      <c r="P410" s="80"/>
    </row>
    <row r="411" spans="2:16" ht="14.85" customHeight="1" x14ac:dyDescent="0.15">
      <c r="B411" s="34" t="s">
        <v>135</v>
      </c>
      <c r="C411" s="233"/>
      <c r="D411" s="233"/>
      <c r="F411" s="18">
        <v>0</v>
      </c>
      <c r="G411" s="18">
        <v>0</v>
      </c>
      <c r="H411" s="18">
        <v>0</v>
      </c>
      <c r="I411" s="109">
        <f t="shared" si="108"/>
        <v>0</v>
      </c>
      <c r="J411" s="4">
        <f t="shared" si="108"/>
        <v>0</v>
      </c>
      <c r="K411" s="4">
        <f t="shared" si="108"/>
        <v>0</v>
      </c>
      <c r="L411" s="80"/>
      <c r="M411" s="80"/>
      <c r="N411" s="80"/>
      <c r="O411" s="80"/>
      <c r="P411" s="80"/>
    </row>
    <row r="412" spans="2:16" ht="14.85" customHeight="1" x14ac:dyDescent="0.15">
      <c r="B412" s="35" t="s">
        <v>158</v>
      </c>
      <c r="C412" s="88"/>
      <c r="D412" s="88"/>
      <c r="E412" s="36"/>
      <c r="F412" s="19">
        <v>61</v>
      </c>
      <c r="G412" s="19">
        <v>53</v>
      </c>
      <c r="H412" s="19">
        <v>8</v>
      </c>
      <c r="I412" s="113">
        <f t="shared" si="108"/>
        <v>8.2543978349120426</v>
      </c>
      <c r="J412" s="5">
        <f t="shared" si="108"/>
        <v>7.9460269865067463</v>
      </c>
      <c r="K412" s="5">
        <f t="shared" si="108"/>
        <v>11.111111111111111</v>
      </c>
      <c r="L412" s="23"/>
      <c r="M412" s="23"/>
      <c r="N412" s="23"/>
      <c r="O412" s="23"/>
      <c r="P412" s="23"/>
    </row>
    <row r="413" spans="2:16" ht="14.85" customHeight="1" x14ac:dyDescent="0.15">
      <c r="B413" s="38" t="s">
        <v>1</v>
      </c>
      <c r="C413" s="78"/>
      <c r="D413" s="78"/>
      <c r="E413" s="28"/>
      <c r="F413" s="39">
        <f>SUM(F404:F412)</f>
        <v>739</v>
      </c>
      <c r="G413" s="39">
        <f>SUM(G404:G412)</f>
        <v>667</v>
      </c>
      <c r="H413" s="39">
        <f>SUM(H404:H412)</f>
        <v>72</v>
      </c>
      <c r="I413" s="110">
        <f>IF(SUM(I404:I412)&gt;100,"－",SUM(I404:I412))</f>
        <v>100</v>
      </c>
      <c r="J413" s="6">
        <f>IF(SUM(J404:J412)&gt;100,"－",SUM(J404:J412))</f>
        <v>99.999999999999986</v>
      </c>
      <c r="K413" s="6">
        <f>IF(SUM(K404:K412)&gt;100,"－",SUM(K404:K412))</f>
        <v>100</v>
      </c>
      <c r="L413" s="23"/>
      <c r="M413" s="23"/>
      <c r="N413" s="23"/>
      <c r="O413" s="23"/>
      <c r="P413" s="23"/>
    </row>
    <row r="414" spans="2:16" ht="14.85" customHeight="1" x14ac:dyDescent="0.15">
      <c r="B414" s="38" t="s">
        <v>107</v>
      </c>
      <c r="C414" s="78"/>
      <c r="D414" s="78"/>
      <c r="E414" s="29"/>
      <c r="F414" s="41">
        <v>0.69795350423258318</v>
      </c>
      <c r="G414" s="71">
        <v>0.69795350423258318</v>
      </c>
      <c r="H414" s="71">
        <v>0.66531733773654944</v>
      </c>
      <c r="I414" s="23"/>
      <c r="J414" s="23"/>
      <c r="K414" s="23"/>
      <c r="L414" s="23"/>
      <c r="M414" s="23"/>
      <c r="N414" s="23"/>
      <c r="O414" s="23"/>
      <c r="P414" s="23"/>
    </row>
    <row r="415" spans="2:16" ht="14.85" customHeight="1" x14ac:dyDescent="0.15">
      <c r="B415" s="38" t="s">
        <v>108</v>
      </c>
      <c r="C415" s="78"/>
      <c r="D415" s="78"/>
      <c r="E415" s="29"/>
      <c r="F415" s="41">
        <v>15.625</v>
      </c>
      <c r="G415" s="71">
        <v>15.625</v>
      </c>
      <c r="H415" s="71">
        <v>10</v>
      </c>
      <c r="I415" s="23"/>
      <c r="J415" s="23"/>
      <c r="K415" s="23"/>
      <c r="L415" s="23"/>
      <c r="M415" s="23"/>
      <c r="N415" s="23"/>
      <c r="O415" s="23"/>
      <c r="P415" s="23"/>
    </row>
    <row r="416" spans="2:16" ht="14.85" customHeight="1" x14ac:dyDescent="0.15">
      <c r="B416" s="62"/>
      <c r="C416" s="62"/>
      <c r="D416" s="45"/>
      <c r="E416" s="45"/>
      <c r="F416" s="45"/>
      <c r="G416" s="45"/>
      <c r="H416" s="92"/>
      <c r="I416" s="46"/>
      <c r="J416" s="46"/>
      <c r="K416" s="46"/>
    </row>
    <row r="417" spans="1:16" ht="15" customHeight="1" x14ac:dyDescent="0.15">
      <c r="A417" s="1" t="s">
        <v>615</v>
      </c>
      <c r="B417" s="22"/>
      <c r="C417" s="22"/>
      <c r="H417" s="7"/>
      <c r="I417" s="7"/>
    </row>
    <row r="418" spans="1:16" ht="13.65" customHeight="1" x14ac:dyDescent="0.15">
      <c r="B418" s="64"/>
      <c r="C418" s="33"/>
      <c r="D418" s="33"/>
      <c r="E418" s="33"/>
      <c r="F418" s="79"/>
      <c r="G418" s="83" t="s">
        <v>2</v>
      </c>
      <c r="H418" s="86"/>
      <c r="I418" s="106"/>
      <c r="J418" s="83" t="s">
        <v>3</v>
      </c>
      <c r="K418" s="84"/>
    </row>
    <row r="419" spans="1:16" ht="19.2" x14ac:dyDescent="0.15">
      <c r="B419" s="77"/>
      <c r="F419" s="96" t="s">
        <v>4</v>
      </c>
      <c r="G419" s="96" t="s">
        <v>210</v>
      </c>
      <c r="H419" s="96" t="s">
        <v>212</v>
      </c>
      <c r="I419" s="105" t="s">
        <v>4</v>
      </c>
      <c r="J419" s="96" t="s">
        <v>210</v>
      </c>
      <c r="K419" s="96" t="s">
        <v>212</v>
      </c>
    </row>
    <row r="420" spans="1:16" ht="12" customHeight="1" x14ac:dyDescent="0.15">
      <c r="B420" s="35"/>
      <c r="C420" s="88"/>
      <c r="D420" s="88"/>
      <c r="E420" s="36"/>
      <c r="F420" s="37"/>
      <c r="G420" s="37"/>
      <c r="H420" s="37"/>
      <c r="I420" s="107">
        <f>F$242</f>
        <v>739</v>
      </c>
      <c r="J420" s="2">
        <f>G$242</f>
        <v>667</v>
      </c>
      <c r="K420" s="2">
        <f>H$242</f>
        <v>72</v>
      </c>
      <c r="L420" s="90"/>
      <c r="M420" s="90"/>
      <c r="N420" s="90"/>
      <c r="O420" s="90"/>
      <c r="P420" s="90"/>
    </row>
    <row r="421" spans="1:16" ht="14.85" customHeight="1" x14ac:dyDescent="0.15">
      <c r="B421" s="34" t="s">
        <v>186</v>
      </c>
      <c r="C421" s="233"/>
      <c r="D421" s="233"/>
      <c r="F421" s="18">
        <v>514</v>
      </c>
      <c r="G421" s="18">
        <v>464</v>
      </c>
      <c r="H421" s="18">
        <v>50</v>
      </c>
      <c r="I421" s="109">
        <f t="shared" ref="I421:I429" si="115">F421/I$420*100</f>
        <v>69.553450608930987</v>
      </c>
      <c r="J421" s="4">
        <f t="shared" ref="J421:J429" si="116">G421/J$420*100</f>
        <v>69.565217391304344</v>
      </c>
      <c r="K421" s="4">
        <f t="shared" ref="K421:K429" si="117">H421/K$420*100</f>
        <v>69.444444444444443</v>
      </c>
      <c r="L421" s="80"/>
      <c r="M421" s="80"/>
      <c r="N421" s="80"/>
      <c r="O421" s="80"/>
      <c r="P421" s="80"/>
    </row>
    <row r="422" spans="1:16" ht="14.85" customHeight="1" x14ac:dyDescent="0.15">
      <c r="B422" s="34" t="s">
        <v>100</v>
      </c>
      <c r="C422" s="233"/>
      <c r="D422" s="233"/>
      <c r="F422" s="18">
        <v>119</v>
      </c>
      <c r="G422" s="18">
        <v>110</v>
      </c>
      <c r="H422" s="18">
        <v>9</v>
      </c>
      <c r="I422" s="109">
        <f t="shared" si="115"/>
        <v>16.102841677943168</v>
      </c>
      <c r="J422" s="4">
        <f t="shared" si="116"/>
        <v>16.491754122938531</v>
      </c>
      <c r="K422" s="4">
        <f t="shared" si="117"/>
        <v>12.5</v>
      </c>
      <c r="L422" s="80"/>
      <c r="M422" s="80"/>
      <c r="N422" s="80"/>
      <c r="O422" s="80"/>
      <c r="P422" s="80"/>
    </row>
    <row r="423" spans="1:16" ht="14.85" customHeight="1" x14ac:dyDescent="0.15">
      <c r="B423" s="34" t="s">
        <v>101</v>
      </c>
      <c r="C423" s="233"/>
      <c r="D423" s="233"/>
      <c r="F423" s="18">
        <v>20</v>
      </c>
      <c r="G423" s="18">
        <v>17</v>
      </c>
      <c r="H423" s="18">
        <v>3</v>
      </c>
      <c r="I423" s="109">
        <f t="shared" si="115"/>
        <v>2.7063599458728009</v>
      </c>
      <c r="J423" s="4">
        <f t="shared" si="116"/>
        <v>2.5487256371814091</v>
      </c>
      <c r="K423" s="4">
        <f t="shared" si="117"/>
        <v>4.1666666666666661</v>
      </c>
      <c r="L423" s="80"/>
      <c r="M423" s="80"/>
      <c r="N423" s="80"/>
      <c r="O423" s="80"/>
      <c r="P423" s="80"/>
    </row>
    <row r="424" spans="1:16" ht="14.85" customHeight="1" x14ac:dyDescent="0.15">
      <c r="B424" s="34" t="s">
        <v>80</v>
      </c>
      <c r="C424" s="233"/>
      <c r="D424" s="233"/>
      <c r="F424" s="18">
        <v>3</v>
      </c>
      <c r="G424" s="18">
        <v>3</v>
      </c>
      <c r="H424" s="18">
        <v>0</v>
      </c>
      <c r="I424" s="109">
        <f t="shared" ref="I424:I425" si="118">F424/I$420*100</f>
        <v>0.40595399188092013</v>
      </c>
      <c r="J424" s="4">
        <f t="shared" ref="J424:J425" si="119">G424/J$420*100</f>
        <v>0.4497751124437781</v>
      </c>
      <c r="K424" s="4">
        <f t="shared" ref="K424:K425" si="120">H424/K$420*100</f>
        <v>0</v>
      </c>
      <c r="L424" s="80"/>
      <c r="M424" s="80"/>
      <c r="N424" s="80"/>
      <c r="O424" s="80"/>
      <c r="P424" s="80"/>
    </row>
    <row r="425" spans="1:16" ht="14.85" customHeight="1" x14ac:dyDescent="0.15">
      <c r="B425" s="34" t="s">
        <v>79</v>
      </c>
      <c r="C425" s="233"/>
      <c r="D425" s="233"/>
      <c r="F425" s="18">
        <v>1</v>
      </c>
      <c r="G425" s="18">
        <v>1</v>
      </c>
      <c r="H425" s="18">
        <v>0</v>
      </c>
      <c r="I425" s="109">
        <f t="shared" si="118"/>
        <v>0.13531799729364005</v>
      </c>
      <c r="J425" s="4">
        <f t="shared" si="119"/>
        <v>0.14992503748125938</v>
      </c>
      <c r="K425" s="4">
        <f t="shared" si="120"/>
        <v>0</v>
      </c>
      <c r="L425" s="80"/>
      <c r="M425" s="80"/>
      <c r="N425" s="80"/>
      <c r="O425" s="80"/>
      <c r="P425" s="80"/>
    </row>
    <row r="426" spans="1:16" ht="14.85" customHeight="1" x14ac:dyDescent="0.15">
      <c r="B426" s="34" t="s">
        <v>115</v>
      </c>
      <c r="C426" s="233"/>
      <c r="D426" s="233"/>
      <c r="F426" s="18">
        <v>1</v>
      </c>
      <c r="G426" s="18">
        <v>1</v>
      </c>
      <c r="H426" s="18">
        <v>0</v>
      </c>
      <c r="I426" s="109">
        <f t="shared" si="115"/>
        <v>0.13531799729364005</v>
      </c>
      <c r="J426" s="4">
        <f t="shared" si="116"/>
        <v>0.14992503748125938</v>
      </c>
      <c r="K426" s="4">
        <f t="shared" si="117"/>
        <v>0</v>
      </c>
      <c r="L426" s="80"/>
      <c r="M426" s="80"/>
      <c r="N426" s="80"/>
      <c r="O426" s="80"/>
      <c r="P426" s="80"/>
    </row>
    <row r="427" spans="1:16" ht="14.85" customHeight="1" x14ac:dyDescent="0.15">
      <c r="B427" s="34" t="s">
        <v>134</v>
      </c>
      <c r="C427" s="233"/>
      <c r="D427" s="233"/>
      <c r="F427" s="18">
        <v>0</v>
      </c>
      <c r="G427" s="18">
        <v>0</v>
      </c>
      <c r="H427" s="18">
        <v>0</v>
      </c>
      <c r="I427" s="109">
        <f t="shared" ref="I427" si="121">F427/I$420*100</f>
        <v>0</v>
      </c>
      <c r="J427" s="4">
        <f t="shared" ref="J427" si="122">G427/J$420*100</f>
        <v>0</v>
      </c>
      <c r="K427" s="4">
        <f t="shared" ref="K427" si="123">H427/K$420*100</f>
        <v>0</v>
      </c>
      <c r="L427" s="80"/>
      <c r="M427" s="80"/>
      <c r="N427" s="80"/>
      <c r="O427" s="80"/>
      <c r="P427" s="80"/>
    </row>
    <row r="428" spans="1:16" ht="14.85" customHeight="1" x14ac:dyDescent="0.15">
      <c r="B428" s="34" t="s">
        <v>135</v>
      </c>
      <c r="C428" s="233"/>
      <c r="D428" s="233"/>
      <c r="F428" s="18">
        <v>0</v>
      </c>
      <c r="G428" s="18">
        <v>0</v>
      </c>
      <c r="H428" s="18">
        <v>0</v>
      </c>
      <c r="I428" s="109">
        <f t="shared" si="115"/>
        <v>0</v>
      </c>
      <c r="J428" s="4">
        <f t="shared" si="116"/>
        <v>0</v>
      </c>
      <c r="K428" s="4">
        <f t="shared" si="117"/>
        <v>0</v>
      </c>
      <c r="L428" s="80"/>
      <c r="M428" s="80"/>
      <c r="N428" s="80"/>
      <c r="O428" s="80"/>
      <c r="P428" s="80"/>
    </row>
    <row r="429" spans="1:16" ht="14.85" customHeight="1" x14ac:dyDescent="0.15">
      <c r="B429" s="35" t="s">
        <v>158</v>
      </c>
      <c r="C429" s="88"/>
      <c r="D429" s="88"/>
      <c r="E429" s="36"/>
      <c r="F429" s="19">
        <v>81</v>
      </c>
      <c r="G429" s="19">
        <v>71</v>
      </c>
      <c r="H429" s="19">
        <v>10</v>
      </c>
      <c r="I429" s="113">
        <f t="shared" si="115"/>
        <v>10.960757780784844</v>
      </c>
      <c r="J429" s="5">
        <f t="shared" si="116"/>
        <v>10.644677661169414</v>
      </c>
      <c r="K429" s="5">
        <f t="shared" si="117"/>
        <v>13.888888888888889</v>
      </c>
      <c r="L429" s="23"/>
      <c r="M429" s="23"/>
      <c r="N429" s="23"/>
      <c r="O429" s="23"/>
      <c r="P429" s="23"/>
    </row>
    <row r="430" spans="1:16" ht="14.85" customHeight="1" x14ac:dyDescent="0.15">
      <c r="B430" s="38" t="s">
        <v>1</v>
      </c>
      <c r="C430" s="78"/>
      <c r="D430" s="78"/>
      <c r="E430" s="28"/>
      <c r="F430" s="39">
        <f>SUM(F421:F429)</f>
        <v>739</v>
      </c>
      <c r="G430" s="39">
        <f>SUM(G421:G429)</f>
        <v>667</v>
      </c>
      <c r="H430" s="39">
        <f>SUM(H421:H429)</f>
        <v>72</v>
      </c>
      <c r="I430" s="110">
        <f>IF(SUM(I421:I429)&gt;100,"－",SUM(I421:I429))</f>
        <v>100.00000000000001</v>
      </c>
      <c r="J430" s="6">
        <f>IF(SUM(J421:J429)&gt;100,"－",SUM(J421:J429))</f>
        <v>99.999999999999972</v>
      </c>
      <c r="K430" s="6">
        <f>IF(SUM(K421:K429)&gt;100,"－",SUM(K421:K429))</f>
        <v>100</v>
      </c>
      <c r="L430" s="23"/>
      <c r="M430" s="23"/>
      <c r="N430" s="23"/>
      <c r="O430" s="23"/>
      <c r="P430" s="23"/>
    </row>
    <row r="431" spans="1:16" ht="14.85" customHeight="1" x14ac:dyDescent="0.15">
      <c r="B431" s="38" t="s">
        <v>107</v>
      </c>
      <c r="C431" s="78"/>
      <c r="D431" s="78"/>
      <c r="E431" s="29"/>
      <c r="F431" s="41">
        <v>0.66476510067114092</v>
      </c>
      <c r="G431" s="71">
        <v>0.66476510067114092</v>
      </c>
      <c r="H431" s="71">
        <v>0.63387096774193552</v>
      </c>
      <c r="I431" s="23"/>
      <c r="J431" s="23"/>
      <c r="K431" s="23"/>
      <c r="L431" s="23"/>
      <c r="M431" s="23"/>
      <c r="N431" s="23"/>
      <c r="O431" s="23"/>
      <c r="P431" s="23"/>
    </row>
    <row r="432" spans="1:16" ht="14.85" customHeight="1" x14ac:dyDescent="0.15">
      <c r="B432" s="38" t="s">
        <v>108</v>
      </c>
      <c r="C432" s="78"/>
      <c r="D432" s="78"/>
      <c r="E432" s="29"/>
      <c r="F432" s="41">
        <v>20</v>
      </c>
      <c r="G432" s="71">
        <v>20</v>
      </c>
      <c r="H432" s="71">
        <v>7</v>
      </c>
      <c r="I432" s="23"/>
      <c r="J432" s="23"/>
      <c r="K432" s="23"/>
      <c r="L432" s="23"/>
      <c r="M432" s="23"/>
      <c r="N432" s="23"/>
      <c r="O432" s="23"/>
      <c r="P432" s="23"/>
    </row>
    <row r="433" spans="2:16" ht="17.7" customHeight="1" x14ac:dyDescent="0.15">
      <c r="B433" s="85" t="s">
        <v>150</v>
      </c>
      <c r="C433" s="85"/>
      <c r="H433" s="7"/>
      <c r="J433" s="7"/>
      <c r="M433" s="31"/>
      <c r="P433" s="31"/>
    </row>
    <row r="434" spans="2:16" ht="13.65" customHeight="1" x14ac:dyDescent="0.15">
      <c r="B434" s="64"/>
      <c r="C434" s="33"/>
      <c r="D434" s="33"/>
      <c r="E434" s="33"/>
      <c r="F434" s="79"/>
      <c r="G434" s="83" t="s">
        <v>2</v>
      </c>
      <c r="H434" s="86"/>
      <c r="I434" s="106"/>
      <c r="J434" s="83" t="s">
        <v>3</v>
      </c>
      <c r="K434" s="84"/>
    </row>
    <row r="435" spans="2:16" ht="19.2" x14ac:dyDescent="0.15">
      <c r="B435" s="77"/>
      <c r="F435" s="96" t="s">
        <v>4</v>
      </c>
      <c r="G435" s="96" t="s">
        <v>210</v>
      </c>
      <c r="H435" s="96" t="s">
        <v>212</v>
      </c>
      <c r="I435" s="105" t="s">
        <v>4</v>
      </c>
      <c r="J435" s="96" t="s">
        <v>210</v>
      </c>
      <c r="K435" s="96" t="s">
        <v>212</v>
      </c>
    </row>
    <row r="436" spans="2:16" ht="12" customHeight="1" x14ac:dyDescent="0.15">
      <c r="B436" s="35"/>
      <c r="C436" s="88"/>
      <c r="D436" s="88"/>
      <c r="E436" s="36"/>
      <c r="F436" s="37"/>
      <c r="G436" s="37"/>
      <c r="H436" s="37"/>
      <c r="I436" s="107">
        <f>F$242</f>
        <v>739</v>
      </c>
      <c r="J436" s="2">
        <f>G$242</f>
        <v>667</v>
      </c>
      <c r="K436" s="2">
        <f>H$242</f>
        <v>72</v>
      </c>
      <c r="L436" s="90"/>
      <c r="M436" s="90"/>
      <c r="N436" s="90"/>
      <c r="O436" s="90"/>
      <c r="P436" s="90"/>
    </row>
    <row r="437" spans="2:16" ht="14.85" customHeight="1" x14ac:dyDescent="0.15">
      <c r="B437" s="34" t="s">
        <v>186</v>
      </c>
      <c r="C437" s="233"/>
      <c r="D437" s="233"/>
      <c r="F437" s="18">
        <v>514</v>
      </c>
      <c r="G437" s="18">
        <v>464</v>
      </c>
      <c r="H437" s="18">
        <v>50</v>
      </c>
      <c r="I437" s="109">
        <f t="shared" ref="I437:K445" si="124">F437/I$436*100</f>
        <v>69.553450608930987</v>
      </c>
      <c r="J437" s="4">
        <f t="shared" si="124"/>
        <v>69.565217391304344</v>
      </c>
      <c r="K437" s="4">
        <f t="shared" si="124"/>
        <v>69.444444444444443</v>
      </c>
      <c r="L437" s="80"/>
      <c r="M437" s="80"/>
      <c r="N437" s="80"/>
      <c r="O437" s="80"/>
      <c r="P437" s="80"/>
    </row>
    <row r="438" spans="2:16" ht="14.85" customHeight="1" x14ac:dyDescent="0.15">
      <c r="B438" s="34" t="s">
        <v>100</v>
      </c>
      <c r="C438" s="233"/>
      <c r="D438" s="233"/>
      <c r="F438" s="18">
        <v>111</v>
      </c>
      <c r="G438" s="18">
        <v>102</v>
      </c>
      <c r="H438" s="18">
        <v>9</v>
      </c>
      <c r="I438" s="109">
        <f t="shared" si="124"/>
        <v>15.020297699594046</v>
      </c>
      <c r="J438" s="4">
        <f t="shared" si="124"/>
        <v>15.292353823088456</v>
      </c>
      <c r="K438" s="4">
        <f t="shared" si="124"/>
        <v>12.5</v>
      </c>
      <c r="L438" s="80"/>
      <c r="M438" s="80"/>
      <c r="N438" s="80"/>
      <c r="O438" s="80"/>
      <c r="P438" s="80"/>
    </row>
    <row r="439" spans="2:16" ht="14.85" customHeight="1" x14ac:dyDescent="0.15">
      <c r="B439" s="34" t="s">
        <v>101</v>
      </c>
      <c r="C439" s="233"/>
      <c r="D439" s="233"/>
      <c r="F439" s="18">
        <v>14</v>
      </c>
      <c r="G439" s="18">
        <v>13</v>
      </c>
      <c r="H439" s="18">
        <v>1</v>
      </c>
      <c r="I439" s="109">
        <f t="shared" ref="I439:I440" si="125">F439/I$436*100</f>
        <v>1.8944519621109608</v>
      </c>
      <c r="J439" s="4">
        <f t="shared" ref="J439:J440" si="126">G439/J$436*100</f>
        <v>1.9490254872563717</v>
      </c>
      <c r="K439" s="4">
        <f t="shared" ref="K439:K440" si="127">H439/K$436*100</f>
        <v>1.3888888888888888</v>
      </c>
      <c r="L439" s="80"/>
      <c r="M439" s="80"/>
      <c r="N439" s="80"/>
      <c r="O439" s="80"/>
      <c r="P439" s="80"/>
    </row>
    <row r="440" spans="2:16" ht="14.85" customHeight="1" x14ac:dyDescent="0.15">
      <c r="B440" s="34" t="s">
        <v>80</v>
      </c>
      <c r="C440" s="233"/>
      <c r="F440" s="18">
        <v>6</v>
      </c>
      <c r="G440" s="18">
        <v>5</v>
      </c>
      <c r="H440" s="18">
        <v>1</v>
      </c>
      <c r="I440" s="109">
        <f t="shared" si="125"/>
        <v>0.81190798376184026</v>
      </c>
      <c r="J440" s="4">
        <f t="shared" si="126"/>
        <v>0.7496251874062968</v>
      </c>
      <c r="K440" s="4">
        <f t="shared" si="127"/>
        <v>1.3888888888888888</v>
      </c>
      <c r="L440" s="80"/>
      <c r="M440" s="80"/>
      <c r="N440" s="80"/>
      <c r="O440" s="80"/>
      <c r="P440" s="80"/>
    </row>
    <row r="441" spans="2:16" ht="14.85" customHeight="1" x14ac:dyDescent="0.15">
      <c r="B441" s="34" t="s">
        <v>79</v>
      </c>
      <c r="C441" s="233"/>
      <c r="D441" s="233"/>
      <c r="F441" s="18">
        <v>1</v>
      </c>
      <c r="G441" s="18">
        <v>1</v>
      </c>
      <c r="H441" s="18">
        <v>0</v>
      </c>
      <c r="I441" s="109">
        <f t="shared" si="124"/>
        <v>0.13531799729364005</v>
      </c>
      <c r="J441" s="4">
        <f t="shared" si="124"/>
        <v>0.14992503748125938</v>
      </c>
      <c r="K441" s="4">
        <f t="shared" si="124"/>
        <v>0</v>
      </c>
      <c r="L441" s="80"/>
      <c r="M441" s="80"/>
      <c r="N441" s="80"/>
      <c r="O441" s="80"/>
      <c r="P441" s="80"/>
    </row>
    <row r="442" spans="2:16" ht="14.85" customHeight="1" x14ac:dyDescent="0.15">
      <c r="B442" s="34" t="s">
        <v>115</v>
      </c>
      <c r="C442" s="233"/>
      <c r="F442" s="18">
        <v>0</v>
      </c>
      <c r="G442" s="18">
        <v>0</v>
      </c>
      <c r="H442" s="18">
        <v>0</v>
      </c>
      <c r="I442" s="109">
        <f t="shared" si="124"/>
        <v>0</v>
      </c>
      <c r="J442" s="4">
        <f t="shared" si="124"/>
        <v>0</v>
      </c>
      <c r="K442" s="4">
        <f t="shared" si="124"/>
        <v>0</v>
      </c>
      <c r="L442" s="80"/>
      <c r="M442" s="80"/>
      <c r="N442" s="80"/>
      <c r="O442" s="80"/>
      <c r="P442" s="80"/>
    </row>
    <row r="443" spans="2:16" ht="14.85" customHeight="1" x14ac:dyDescent="0.15">
      <c r="B443" s="34" t="s">
        <v>134</v>
      </c>
      <c r="C443" s="233"/>
      <c r="D443" s="233"/>
      <c r="F443" s="18">
        <v>0</v>
      </c>
      <c r="G443" s="18">
        <v>0</v>
      </c>
      <c r="H443" s="18">
        <v>0</v>
      </c>
      <c r="I443" s="109">
        <f t="shared" ref="I443" si="128">F443/I$436*100</f>
        <v>0</v>
      </c>
      <c r="J443" s="4">
        <f t="shared" ref="J443" si="129">G443/J$436*100</f>
        <v>0</v>
      </c>
      <c r="K443" s="4">
        <f t="shared" ref="K443" si="130">H443/K$436*100</f>
        <v>0</v>
      </c>
      <c r="L443" s="80"/>
      <c r="M443" s="80"/>
      <c r="N443" s="80"/>
      <c r="O443" s="80"/>
      <c r="P443" s="80"/>
    </row>
    <row r="444" spans="2:16" ht="14.85" customHeight="1" x14ac:dyDescent="0.15">
      <c r="B444" s="34" t="s">
        <v>135</v>
      </c>
      <c r="C444" s="233"/>
      <c r="D444" s="233"/>
      <c r="F444" s="18">
        <v>0</v>
      </c>
      <c r="G444" s="18">
        <v>0</v>
      </c>
      <c r="H444" s="18">
        <v>0</v>
      </c>
      <c r="I444" s="109">
        <f t="shared" si="124"/>
        <v>0</v>
      </c>
      <c r="J444" s="4">
        <f t="shared" si="124"/>
        <v>0</v>
      </c>
      <c r="K444" s="4">
        <f t="shared" si="124"/>
        <v>0</v>
      </c>
      <c r="L444" s="80"/>
      <c r="M444" s="80"/>
      <c r="N444" s="80"/>
      <c r="O444" s="80"/>
      <c r="P444" s="80"/>
    </row>
    <row r="445" spans="2:16" ht="14.85" customHeight="1" x14ac:dyDescent="0.15">
      <c r="B445" s="35" t="s">
        <v>158</v>
      </c>
      <c r="C445" s="88"/>
      <c r="D445" s="88"/>
      <c r="E445" s="36"/>
      <c r="F445" s="19">
        <v>93</v>
      </c>
      <c r="G445" s="19">
        <v>82</v>
      </c>
      <c r="H445" s="19">
        <v>11</v>
      </c>
      <c r="I445" s="113">
        <f t="shared" si="124"/>
        <v>12.584573748308525</v>
      </c>
      <c r="J445" s="5">
        <f t="shared" si="124"/>
        <v>12.293853073463268</v>
      </c>
      <c r="K445" s="5">
        <f t="shared" si="124"/>
        <v>15.277777777777779</v>
      </c>
      <c r="L445" s="23"/>
      <c r="M445" s="23"/>
      <c r="N445" s="23"/>
      <c r="O445" s="23"/>
      <c r="P445" s="23"/>
    </row>
    <row r="446" spans="2:16" ht="14.85" customHeight="1" x14ac:dyDescent="0.15">
      <c r="B446" s="38" t="s">
        <v>1</v>
      </c>
      <c r="C446" s="78"/>
      <c r="D446" s="78"/>
      <c r="E446" s="28"/>
      <c r="F446" s="39">
        <f>SUM(F437:F445)</f>
        <v>739</v>
      </c>
      <c r="G446" s="39">
        <f>SUM(G437:G445)</f>
        <v>667</v>
      </c>
      <c r="H446" s="39">
        <f>SUM(H437:H445)</f>
        <v>72</v>
      </c>
      <c r="I446" s="110">
        <f>IF(SUM(I437:I445)&gt;100,"－",SUM(I437:I445))</f>
        <v>100.00000000000001</v>
      </c>
      <c r="J446" s="6">
        <f>IF(SUM(J437:J445)&gt;100,"－",SUM(J437:J445))</f>
        <v>100</v>
      </c>
      <c r="K446" s="6">
        <f>IF(SUM(K437:K445)&gt;100,"－",SUM(K437:K445))</f>
        <v>100</v>
      </c>
      <c r="L446" s="23"/>
      <c r="M446" s="23"/>
      <c r="N446" s="23"/>
      <c r="O446" s="23"/>
      <c r="P446" s="23"/>
    </row>
    <row r="447" spans="2:16" ht="14.85" customHeight="1" x14ac:dyDescent="0.15">
      <c r="B447" s="38" t="s">
        <v>107</v>
      </c>
      <c r="C447" s="78"/>
      <c r="D447" s="78"/>
      <c r="E447" s="29"/>
      <c r="F447" s="41">
        <v>0.59474646383050378</v>
      </c>
      <c r="G447" s="71">
        <v>0.59474646383050378</v>
      </c>
      <c r="H447" s="71">
        <v>0.55745108138271338</v>
      </c>
      <c r="I447" s="23"/>
      <c r="J447" s="23"/>
      <c r="K447" s="23"/>
      <c r="L447" s="23"/>
      <c r="M447" s="23"/>
      <c r="N447" s="23"/>
      <c r="O447" s="23"/>
      <c r="P447" s="23"/>
    </row>
    <row r="448" spans="2:16" ht="14.85" customHeight="1" x14ac:dyDescent="0.15">
      <c r="B448" s="38" t="s">
        <v>108</v>
      </c>
      <c r="C448" s="78"/>
      <c r="D448" s="78"/>
      <c r="E448" s="29"/>
      <c r="F448" s="41">
        <v>15.625</v>
      </c>
      <c r="G448" s="71">
        <v>15.625</v>
      </c>
      <c r="H448" s="71">
        <v>10</v>
      </c>
      <c r="I448" s="23"/>
      <c r="J448" s="23"/>
      <c r="K448" s="23"/>
      <c r="L448" s="23"/>
      <c r="M448" s="23"/>
      <c r="N448" s="23"/>
      <c r="O448" s="23"/>
      <c r="P448" s="23"/>
    </row>
    <row r="449" spans="1:16" ht="14.85" customHeight="1" x14ac:dyDescent="0.15">
      <c r="B449" s="62"/>
      <c r="C449" s="62"/>
      <c r="D449" s="62"/>
      <c r="E449" s="45"/>
      <c r="F449" s="14"/>
      <c r="G449" s="14"/>
      <c r="H449" s="14"/>
      <c r="I449" s="23"/>
      <c r="J449" s="23"/>
      <c r="K449" s="23"/>
      <c r="L449" s="23"/>
      <c r="M449" s="23"/>
      <c r="N449" s="23"/>
      <c r="O449" s="23"/>
      <c r="P449" s="23"/>
    </row>
    <row r="450" spans="1:16" ht="15" customHeight="1" x14ac:dyDescent="0.15">
      <c r="A450" s="1" t="s">
        <v>616</v>
      </c>
      <c r="B450" s="22"/>
      <c r="C450" s="22"/>
      <c r="D450" s="1"/>
      <c r="E450" s="1"/>
      <c r="F450" s="1"/>
      <c r="H450" s="7"/>
      <c r="I450" s="7"/>
    </row>
    <row r="451" spans="1:16" ht="13.65" customHeight="1" x14ac:dyDescent="0.15">
      <c r="B451" s="64"/>
      <c r="C451" s="33"/>
      <c r="D451" s="33"/>
      <c r="E451" s="33"/>
      <c r="F451" s="79"/>
      <c r="G451" s="83" t="s">
        <v>2</v>
      </c>
      <c r="H451" s="86"/>
      <c r="I451" s="106"/>
      <c r="J451" s="83" t="s">
        <v>3</v>
      </c>
      <c r="K451" s="84"/>
    </row>
    <row r="452" spans="1:16" ht="19.2" x14ac:dyDescent="0.15">
      <c r="B452" s="77"/>
      <c r="F452" s="96" t="s">
        <v>4</v>
      </c>
      <c r="G452" s="96" t="s">
        <v>210</v>
      </c>
      <c r="H452" s="96" t="s">
        <v>212</v>
      </c>
      <c r="I452" s="105" t="s">
        <v>4</v>
      </c>
      <c r="J452" s="96" t="s">
        <v>210</v>
      </c>
      <c r="K452" s="96" t="s">
        <v>212</v>
      </c>
    </row>
    <row r="453" spans="1:16" ht="12" customHeight="1" x14ac:dyDescent="0.15">
      <c r="B453" s="35"/>
      <c r="C453" s="88"/>
      <c r="D453" s="88"/>
      <c r="E453" s="36"/>
      <c r="F453" s="37"/>
      <c r="G453" s="37"/>
      <c r="H453" s="37"/>
      <c r="I453" s="107">
        <f>F$242</f>
        <v>739</v>
      </c>
      <c r="J453" s="2">
        <f>G$242</f>
        <v>667</v>
      </c>
      <c r="K453" s="2">
        <f>H$242</f>
        <v>72</v>
      </c>
      <c r="L453" s="90"/>
      <c r="M453" s="90"/>
      <c r="N453" s="90"/>
      <c r="O453" s="90"/>
      <c r="P453" s="90"/>
    </row>
    <row r="454" spans="1:16" ht="14.85" customHeight="1" x14ac:dyDescent="0.15">
      <c r="B454" s="34" t="s">
        <v>187</v>
      </c>
      <c r="C454" s="233"/>
      <c r="D454" s="233"/>
      <c r="F454" s="18">
        <v>471</v>
      </c>
      <c r="G454" s="18">
        <v>428</v>
      </c>
      <c r="H454" s="18">
        <v>43</v>
      </c>
      <c r="I454" s="109">
        <f t="shared" ref="I454:I458" si="131">F454/I$235*100</f>
        <v>63.734776725304464</v>
      </c>
      <c r="J454" s="4">
        <f t="shared" ref="J454:J458" si="132">G454/J$235*100</f>
        <v>64.167916041979012</v>
      </c>
      <c r="K454" s="4">
        <f t="shared" ref="K454:K458" si="133">H454/K$235*100</f>
        <v>59.722222222222221</v>
      </c>
      <c r="L454" s="80"/>
      <c r="M454" s="80"/>
      <c r="N454" s="80"/>
      <c r="O454" s="80"/>
      <c r="P454" s="80"/>
    </row>
    <row r="455" spans="1:16" ht="14.85" customHeight="1" x14ac:dyDescent="0.15">
      <c r="B455" s="34" t="s">
        <v>539</v>
      </c>
      <c r="C455" s="233"/>
      <c r="D455" s="233"/>
      <c r="F455" s="18">
        <v>55</v>
      </c>
      <c r="G455" s="18">
        <v>51</v>
      </c>
      <c r="H455" s="18">
        <v>4</v>
      </c>
      <c r="I455" s="109">
        <f t="shared" si="131"/>
        <v>7.4424898511502029</v>
      </c>
      <c r="J455" s="4">
        <f t="shared" si="132"/>
        <v>7.6461769115442282</v>
      </c>
      <c r="K455" s="4">
        <f t="shared" si="133"/>
        <v>5.5555555555555554</v>
      </c>
      <c r="L455" s="80"/>
      <c r="M455" s="80"/>
      <c r="N455" s="80"/>
      <c r="O455" s="80"/>
      <c r="P455" s="80"/>
    </row>
    <row r="456" spans="1:16" ht="14.85" customHeight="1" x14ac:dyDescent="0.15">
      <c r="B456" s="34" t="s">
        <v>540</v>
      </c>
      <c r="C456" s="233"/>
      <c r="D456" s="233"/>
      <c r="F456" s="18">
        <v>45</v>
      </c>
      <c r="G456" s="18">
        <v>41</v>
      </c>
      <c r="H456" s="18">
        <v>4</v>
      </c>
      <c r="I456" s="109">
        <f t="shared" si="131"/>
        <v>6.0893098782138031</v>
      </c>
      <c r="J456" s="4">
        <f t="shared" si="132"/>
        <v>6.1469265367316339</v>
      </c>
      <c r="K456" s="4">
        <f t="shared" si="133"/>
        <v>5.5555555555555554</v>
      </c>
      <c r="L456" s="80"/>
      <c r="M456" s="80"/>
      <c r="N456" s="80"/>
      <c r="O456" s="80"/>
      <c r="P456" s="80"/>
    </row>
    <row r="457" spans="1:16" ht="14.85" customHeight="1" x14ac:dyDescent="0.15">
      <c r="B457" s="34" t="s">
        <v>541</v>
      </c>
      <c r="C457" s="233"/>
      <c r="D457" s="233"/>
      <c r="F457" s="18">
        <v>36</v>
      </c>
      <c r="G457" s="18">
        <v>32</v>
      </c>
      <c r="H457" s="18">
        <v>4</v>
      </c>
      <c r="I457" s="109">
        <f t="shared" si="131"/>
        <v>4.8714479025710418</v>
      </c>
      <c r="J457" s="4">
        <f t="shared" si="132"/>
        <v>4.7976011994003001</v>
      </c>
      <c r="K457" s="4">
        <f t="shared" si="133"/>
        <v>5.5555555555555554</v>
      </c>
      <c r="L457" s="80"/>
      <c r="M457" s="80"/>
      <c r="N457" s="80"/>
      <c r="O457" s="80"/>
      <c r="P457" s="80"/>
    </row>
    <row r="458" spans="1:16" ht="14.85" customHeight="1" x14ac:dyDescent="0.15">
      <c r="B458" s="35" t="s">
        <v>158</v>
      </c>
      <c r="C458" s="88"/>
      <c r="D458" s="88"/>
      <c r="E458" s="36"/>
      <c r="F458" s="19">
        <v>132</v>
      </c>
      <c r="G458" s="19">
        <v>115</v>
      </c>
      <c r="H458" s="19">
        <v>17</v>
      </c>
      <c r="I458" s="113">
        <f t="shared" si="131"/>
        <v>17.861975642760484</v>
      </c>
      <c r="J458" s="5">
        <f t="shared" si="132"/>
        <v>17.241379310344829</v>
      </c>
      <c r="K458" s="5">
        <f t="shared" si="133"/>
        <v>23.611111111111111</v>
      </c>
      <c r="L458" s="23"/>
      <c r="M458" s="23"/>
      <c r="N458" s="23"/>
      <c r="O458" s="23"/>
      <c r="P458" s="23"/>
    </row>
    <row r="459" spans="1:16" ht="14.85" customHeight="1" x14ac:dyDescent="0.15">
      <c r="B459" s="38" t="s">
        <v>1</v>
      </c>
      <c r="C459" s="78"/>
      <c r="D459" s="78"/>
      <c r="E459" s="28"/>
      <c r="F459" s="39">
        <f>SUM(F454:F458)</f>
        <v>739</v>
      </c>
      <c r="G459" s="39">
        <f>SUM(G454:G458)</f>
        <v>667</v>
      </c>
      <c r="H459" s="39">
        <f>SUM(H454:H458)</f>
        <v>72</v>
      </c>
      <c r="I459" s="110">
        <f>IF(SUM(I454:I458)&gt;100,"－",SUM(I454:I458))</f>
        <v>100</v>
      </c>
      <c r="J459" s="6">
        <f>IF(SUM(J454:J458)&gt;100,"－",SUM(J454:J458))</f>
        <v>100</v>
      </c>
      <c r="K459" s="6">
        <f>IF(SUM(K454:K458)&gt;100,"－",SUM(K454:K458))</f>
        <v>100</v>
      </c>
      <c r="L459" s="23"/>
      <c r="M459" s="23"/>
      <c r="N459" s="23"/>
      <c r="O459" s="23"/>
      <c r="P459" s="23"/>
    </row>
    <row r="460" spans="1:16" ht="14.85" customHeight="1" x14ac:dyDescent="0.15">
      <c r="B460" s="38" t="s">
        <v>91</v>
      </c>
      <c r="C460" s="78"/>
      <c r="D460" s="78"/>
      <c r="E460" s="29"/>
      <c r="F460" s="41">
        <v>3.9743459137062134</v>
      </c>
      <c r="G460" s="71">
        <v>3.9743459137062134</v>
      </c>
      <c r="H460" s="71">
        <v>3.9181136014152189</v>
      </c>
      <c r="I460" s="23"/>
      <c r="J460" s="23"/>
      <c r="K460" s="23"/>
      <c r="L460" s="23"/>
      <c r="M460" s="23"/>
      <c r="N460" s="23"/>
      <c r="O460" s="23"/>
      <c r="P460" s="23"/>
    </row>
    <row r="461" spans="1:16" ht="14.85" customHeight="1" x14ac:dyDescent="0.15">
      <c r="B461" s="62"/>
      <c r="C461" s="62"/>
      <c r="D461" s="45"/>
      <c r="E461" s="45"/>
      <c r="F461" s="45"/>
      <c r="G461" s="45"/>
      <c r="H461" s="92"/>
      <c r="I461" s="46"/>
    </row>
    <row r="462" spans="1:16" ht="15" customHeight="1" x14ac:dyDescent="0.15">
      <c r="A462" s="1" t="s">
        <v>617</v>
      </c>
      <c r="B462" s="22"/>
      <c r="C462" s="22"/>
      <c r="H462" s="7"/>
      <c r="I462" s="7"/>
    </row>
    <row r="463" spans="1:16" ht="13.65" customHeight="1" x14ac:dyDescent="0.15">
      <c r="B463" s="64"/>
      <c r="C463" s="33"/>
      <c r="D463" s="33"/>
      <c r="E463" s="33"/>
      <c r="F463" s="79"/>
      <c r="G463" s="83" t="s">
        <v>2</v>
      </c>
      <c r="H463" s="86"/>
      <c r="I463" s="106"/>
      <c r="J463" s="83" t="s">
        <v>3</v>
      </c>
      <c r="K463" s="84"/>
    </row>
    <row r="464" spans="1:16" ht="19.2" x14ac:dyDescent="0.15">
      <c r="B464" s="77"/>
      <c r="F464" s="96" t="s">
        <v>4</v>
      </c>
      <c r="G464" s="96" t="s">
        <v>210</v>
      </c>
      <c r="H464" s="96" t="s">
        <v>212</v>
      </c>
      <c r="I464" s="105" t="s">
        <v>4</v>
      </c>
      <c r="J464" s="96" t="s">
        <v>210</v>
      </c>
      <c r="K464" s="96" t="s">
        <v>212</v>
      </c>
    </row>
    <row r="465" spans="2:16" ht="12" customHeight="1" x14ac:dyDescent="0.15">
      <c r="B465" s="35"/>
      <c r="C465" s="88"/>
      <c r="D465" s="88"/>
      <c r="E465" s="36"/>
      <c r="F465" s="37"/>
      <c r="G465" s="37"/>
      <c r="H465" s="37"/>
      <c r="I465" s="107">
        <f>F$242</f>
        <v>739</v>
      </c>
      <c r="J465" s="2">
        <f>G$242</f>
        <v>667</v>
      </c>
      <c r="K465" s="2">
        <f>H$242</f>
        <v>72</v>
      </c>
      <c r="L465" s="90"/>
      <c r="M465" s="90"/>
      <c r="N465" s="90"/>
      <c r="O465" s="90"/>
      <c r="P465" s="90"/>
    </row>
    <row r="466" spans="2:16" ht="14.85" customHeight="1" x14ac:dyDescent="0.15">
      <c r="B466" s="34" t="s">
        <v>73</v>
      </c>
      <c r="C466" s="233"/>
      <c r="D466" s="233"/>
      <c r="F466" s="18">
        <v>30</v>
      </c>
      <c r="G466" s="18">
        <v>22</v>
      </c>
      <c r="H466" s="18">
        <v>8</v>
      </c>
      <c r="I466" s="109">
        <f t="shared" ref="I466:K472" si="134">F466/I$235*100</f>
        <v>4.0595399188092021</v>
      </c>
      <c r="J466" s="4">
        <f t="shared" si="134"/>
        <v>3.2983508245877062</v>
      </c>
      <c r="K466" s="4">
        <f t="shared" si="134"/>
        <v>11.111111111111111</v>
      </c>
      <c r="L466" s="80"/>
      <c r="M466" s="80"/>
      <c r="N466" s="80"/>
      <c r="O466" s="80"/>
      <c r="P466" s="80"/>
    </row>
    <row r="467" spans="2:16" ht="14.85" customHeight="1" x14ac:dyDescent="0.15">
      <c r="B467" s="34" t="s">
        <v>74</v>
      </c>
      <c r="C467" s="233"/>
      <c r="D467" s="233"/>
      <c r="F467" s="18">
        <v>290</v>
      </c>
      <c r="G467" s="18">
        <v>261</v>
      </c>
      <c r="H467" s="18">
        <v>29</v>
      </c>
      <c r="I467" s="109">
        <f t="shared" si="134"/>
        <v>39.242219215155615</v>
      </c>
      <c r="J467" s="4">
        <f t="shared" si="134"/>
        <v>39.130434782608695</v>
      </c>
      <c r="K467" s="4">
        <f t="shared" si="134"/>
        <v>40.277777777777779</v>
      </c>
      <c r="L467" s="80"/>
      <c r="M467" s="80"/>
      <c r="N467" s="80"/>
      <c r="O467" s="80"/>
      <c r="P467" s="80"/>
    </row>
    <row r="468" spans="2:16" ht="14.85" customHeight="1" x14ac:dyDescent="0.15">
      <c r="B468" s="34" t="s">
        <v>75</v>
      </c>
      <c r="C468" s="233"/>
      <c r="D468" s="233"/>
      <c r="F468" s="18">
        <v>222</v>
      </c>
      <c r="G468" s="18">
        <v>201</v>
      </c>
      <c r="H468" s="18">
        <v>21</v>
      </c>
      <c r="I468" s="109">
        <f t="shared" si="134"/>
        <v>30.040595399188092</v>
      </c>
      <c r="J468" s="4">
        <f t="shared" si="134"/>
        <v>30.134932533733132</v>
      </c>
      <c r="K468" s="4">
        <f t="shared" si="134"/>
        <v>29.166666666666668</v>
      </c>
      <c r="L468" s="80"/>
      <c r="M468" s="80"/>
      <c r="N468" s="80"/>
      <c r="O468" s="80"/>
      <c r="P468" s="80"/>
    </row>
    <row r="469" spans="2:16" ht="14.85" customHeight="1" x14ac:dyDescent="0.15">
      <c r="B469" s="34" t="s">
        <v>76</v>
      </c>
      <c r="C469" s="233"/>
      <c r="D469" s="233"/>
      <c r="F469" s="18">
        <v>74</v>
      </c>
      <c r="G469" s="18">
        <v>67</v>
      </c>
      <c r="H469" s="18">
        <v>7</v>
      </c>
      <c r="I469" s="109">
        <f t="shared" si="134"/>
        <v>10.013531799729364</v>
      </c>
      <c r="J469" s="4">
        <f t="shared" si="134"/>
        <v>10.044977511244378</v>
      </c>
      <c r="K469" s="4">
        <f t="shared" si="134"/>
        <v>9.7222222222222232</v>
      </c>
      <c r="L469" s="80"/>
      <c r="M469" s="80"/>
      <c r="N469" s="80"/>
      <c r="O469" s="80"/>
      <c r="P469" s="80"/>
    </row>
    <row r="470" spans="2:16" ht="14.85" customHeight="1" x14ac:dyDescent="0.15">
      <c r="B470" s="34" t="s">
        <v>77</v>
      </c>
      <c r="C470" s="233"/>
      <c r="D470" s="233"/>
      <c r="F470" s="18">
        <v>38</v>
      </c>
      <c r="G470" s="18">
        <v>36</v>
      </c>
      <c r="H470" s="18">
        <v>2</v>
      </c>
      <c r="I470" s="109">
        <f t="shared" si="134"/>
        <v>5.1420838971583223</v>
      </c>
      <c r="J470" s="4">
        <f t="shared" si="134"/>
        <v>5.3973013493253372</v>
      </c>
      <c r="K470" s="4">
        <f t="shared" si="134"/>
        <v>2.7777777777777777</v>
      </c>
      <c r="L470" s="80"/>
      <c r="M470" s="80"/>
      <c r="N470" s="80"/>
      <c r="O470" s="80"/>
      <c r="P470" s="80"/>
    </row>
    <row r="471" spans="2:16" ht="14.85" customHeight="1" x14ac:dyDescent="0.15">
      <c r="B471" s="34" t="s">
        <v>85</v>
      </c>
      <c r="C471" s="233"/>
      <c r="D471" s="233"/>
      <c r="F471" s="18">
        <v>42</v>
      </c>
      <c r="G471" s="18">
        <v>40</v>
      </c>
      <c r="H471" s="18">
        <v>2</v>
      </c>
      <c r="I471" s="109">
        <f t="shared" si="134"/>
        <v>5.6833558863328824</v>
      </c>
      <c r="J471" s="4">
        <f t="shared" si="134"/>
        <v>5.9970014992503744</v>
      </c>
      <c r="K471" s="4">
        <f t="shared" si="134"/>
        <v>2.7777777777777777</v>
      </c>
      <c r="L471" s="80"/>
      <c r="M471" s="80"/>
      <c r="N471" s="80"/>
      <c r="O471" s="80"/>
      <c r="P471" s="80"/>
    </row>
    <row r="472" spans="2:16" ht="14.85" customHeight="1" x14ac:dyDescent="0.15">
      <c r="B472" s="35" t="s">
        <v>158</v>
      </c>
      <c r="C472" s="88"/>
      <c r="D472" s="88"/>
      <c r="E472" s="36"/>
      <c r="F472" s="19">
        <v>43</v>
      </c>
      <c r="G472" s="19">
        <v>40</v>
      </c>
      <c r="H472" s="19">
        <v>3</v>
      </c>
      <c r="I472" s="113">
        <f t="shared" si="134"/>
        <v>5.8186738836265226</v>
      </c>
      <c r="J472" s="5">
        <f t="shared" si="134"/>
        <v>5.9970014992503744</v>
      </c>
      <c r="K472" s="5">
        <f t="shared" si="134"/>
        <v>4.1666666666666661</v>
      </c>
      <c r="L472" s="23"/>
      <c r="M472" s="23"/>
      <c r="N472" s="23"/>
      <c r="O472" s="23"/>
      <c r="P472" s="23"/>
    </row>
    <row r="473" spans="2:16" ht="14.85" customHeight="1" x14ac:dyDescent="0.15">
      <c r="B473" s="38" t="s">
        <v>1</v>
      </c>
      <c r="C473" s="78"/>
      <c r="D473" s="78"/>
      <c r="E473" s="28"/>
      <c r="F473" s="39">
        <f>SUM(F466:F472)</f>
        <v>739</v>
      </c>
      <c r="G473" s="39">
        <f>SUM(G466:G472)</f>
        <v>667</v>
      </c>
      <c r="H473" s="39">
        <f>SUM(H466:H472)</f>
        <v>72</v>
      </c>
      <c r="I473" s="110">
        <f>IF(SUM(I466:I472)&gt;100,"－",SUM(I466:I472))</f>
        <v>99.999999999999972</v>
      </c>
      <c r="J473" s="6">
        <f>IF(SUM(J466:J472)&gt;100,"－",SUM(J466:J472))</f>
        <v>100</v>
      </c>
      <c r="K473" s="6">
        <f>IF(SUM(K466:K472)&gt;100,"－",SUM(K466:K472))</f>
        <v>100</v>
      </c>
      <c r="L473" s="23"/>
      <c r="M473" s="23"/>
      <c r="N473" s="23"/>
      <c r="O473" s="23"/>
      <c r="P473" s="23"/>
    </row>
    <row r="474" spans="2:16" ht="14.85" customHeight="1" x14ac:dyDescent="0.15">
      <c r="B474" s="38" t="s">
        <v>107</v>
      </c>
      <c r="C474" s="78"/>
      <c r="D474" s="78"/>
      <c r="E474" s="29"/>
      <c r="F474" s="41">
        <v>4.4784688995215314</v>
      </c>
      <c r="G474" s="71">
        <v>4.4784688995215314</v>
      </c>
      <c r="H474" s="71">
        <v>3.6956521739130435</v>
      </c>
      <c r="I474" s="23"/>
      <c r="J474" s="23"/>
      <c r="K474" s="23"/>
      <c r="L474" s="23"/>
      <c r="M474" s="23"/>
      <c r="N474" s="23"/>
      <c r="O474" s="23"/>
      <c r="P474" s="23"/>
    </row>
    <row r="475" spans="2:16" ht="14.85" customHeight="1" x14ac:dyDescent="0.15">
      <c r="B475" s="38" t="s">
        <v>108</v>
      </c>
      <c r="C475" s="78"/>
      <c r="D475" s="78"/>
      <c r="E475" s="29"/>
      <c r="F475" s="185">
        <v>24</v>
      </c>
      <c r="G475" s="47">
        <v>24</v>
      </c>
      <c r="H475" s="47">
        <v>13</v>
      </c>
      <c r="I475" s="23"/>
      <c r="J475" s="23"/>
      <c r="K475" s="23"/>
      <c r="L475" s="23"/>
      <c r="M475" s="23"/>
      <c r="N475" s="23"/>
      <c r="O475" s="23"/>
      <c r="P475" s="23"/>
    </row>
    <row r="476" spans="2:16" ht="17.7" customHeight="1" x14ac:dyDescent="0.15">
      <c r="B476" s="85" t="s">
        <v>150</v>
      </c>
      <c r="C476" s="85"/>
      <c r="H476" s="7"/>
      <c r="J476" s="7"/>
      <c r="M476" s="31"/>
      <c r="P476" s="31"/>
    </row>
    <row r="477" spans="2:16" ht="13.65" customHeight="1" x14ac:dyDescent="0.15">
      <c r="B477" s="64"/>
      <c r="C477" s="33"/>
      <c r="D477" s="33"/>
      <c r="E477" s="33"/>
      <c r="F477" s="79"/>
      <c r="G477" s="83" t="s">
        <v>2</v>
      </c>
      <c r="H477" s="86"/>
      <c r="I477" s="106"/>
      <c r="J477" s="83" t="s">
        <v>3</v>
      </c>
      <c r="K477" s="84"/>
    </row>
    <row r="478" spans="2:16" ht="19.2" x14ac:dyDescent="0.15">
      <c r="B478" s="77"/>
      <c r="F478" s="96" t="s">
        <v>4</v>
      </c>
      <c r="G478" s="96" t="s">
        <v>210</v>
      </c>
      <c r="H478" s="96" t="s">
        <v>212</v>
      </c>
      <c r="I478" s="105" t="s">
        <v>4</v>
      </c>
      <c r="J478" s="96" t="s">
        <v>210</v>
      </c>
      <c r="K478" s="96" t="s">
        <v>212</v>
      </c>
    </row>
    <row r="479" spans="2:16" ht="12" customHeight="1" x14ac:dyDescent="0.15">
      <c r="B479" s="35"/>
      <c r="C479" s="88"/>
      <c r="D479" s="88"/>
      <c r="E479" s="36"/>
      <c r="F479" s="37"/>
      <c r="G479" s="37"/>
      <c r="H479" s="37"/>
      <c r="I479" s="107">
        <f>F$242</f>
        <v>739</v>
      </c>
      <c r="J479" s="2">
        <f>G$242</f>
        <v>667</v>
      </c>
      <c r="K479" s="2">
        <f>H$242</f>
        <v>72</v>
      </c>
      <c r="L479" s="90"/>
      <c r="M479" s="90"/>
      <c r="N479" s="90"/>
      <c r="O479" s="90"/>
      <c r="P479" s="90"/>
    </row>
    <row r="480" spans="2:16" ht="14.85" customHeight="1" x14ac:dyDescent="0.15">
      <c r="B480" s="34" t="s">
        <v>73</v>
      </c>
      <c r="C480" s="233"/>
      <c r="D480" s="233"/>
      <c r="F480" s="18">
        <v>73</v>
      </c>
      <c r="G480" s="18">
        <v>64</v>
      </c>
      <c r="H480" s="18">
        <v>9</v>
      </c>
      <c r="I480" s="109">
        <f t="shared" ref="I480:K486" si="135">F480/I$235*100</f>
        <v>9.8782138024357238</v>
      </c>
      <c r="J480" s="4">
        <f t="shared" si="135"/>
        <v>9.5952023988006001</v>
      </c>
      <c r="K480" s="4">
        <f t="shared" si="135"/>
        <v>12.5</v>
      </c>
      <c r="L480" s="80"/>
      <c r="M480" s="80"/>
      <c r="N480" s="80"/>
      <c r="O480" s="80"/>
      <c r="P480" s="80"/>
    </row>
    <row r="481" spans="1:16" ht="14.85" customHeight="1" x14ac:dyDescent="0.15">
      <c r="B481" s="34" t="s">
        <v>74</v>
      </c>
      <c r="C481" s="233"/>
      <c r="D481" s="233"/>
      <c r="F481" s="18">
        <v>324</v>
      </c>
      <c r="G481" s="18">
        <v>286</v>
      </c>
      <c r="H481" s="18">
        <v>38</v>
      </c>
      <c r="I481" s="109">
        <f t="shared" si="135"/>
        <v>43.843031123139376</v>
      </c>
      <c r="J481" s="4">
        <f t="shared" si="135"/>
        <v>42.878560719640177</v>
      </c>
      <c r="K481" s="4">
        <f t="shared" si="135"/>
        <v>52.777777777777779</v>
      </c>
      <c r="L481" s="80"/>
      <c r="M481" s="80"/>
      <c r="N481" s="80"/>
      <c r="O481" s="80"/>
      <c r="P481" s="80"/>
    </row>
    <row r="482" spans="1:16" ht="14.85" customHeight="1" x14ac:dyDescent="0.15">
      <c r="B482" s="34" t="s">
        <v>75</v>
      </c>
      <c r="C482" s="233"/>
      <c r="D482" s="233"/>
      <c r="F482" s="18">
        <v>173</v>
      </c>
      <c r="G482" s="18">
        <v>159</v>
      </c>
      <c r="H482" s="18">
        <v>14</v>
      </c>
      <c r="I482" s="109">
        <f t="shared" si="135"/>
        <v>23.410013531799727</v>
      </c>
      <c r="J482" s="4">
        <f t="shared" si="135"/>
        <v>23.838080959520237</v>
      </c>
      <c r="K482" s="4">
        <f t="shared" si="135"/>
        <v>19.444444444444446</v>
      </c>
      <c r="L482" s="80"/>
      <c r="M482" s="80"/>
      <c r="N482" s="80"/>
      <c r="O482" s="80"/>
      <c r="P482" s="80"/>
    </row>
    <row r="483" spans="1:16" ht="14.85" customHeight="1" x14ac:dyDescent="0.15">
      <c r="B483" s="34" t="s">
        <v>76</v>
      </c>
      <c r="C483" s="233"/>
      <c r="D483" s="233"/>
      <c r="F483" s="18">
        <v>54</v>
      </c>
      <c r="G483" s="18">
        <v>53</v>
      </c>
      <c r="H483" s="18">
        <v>1</v>
      </c>
      <c r="I483" s="109">
        <f t="shared" si="135"/>
        <v>7.3071718538565626</v>
      </c>
      <c r="J483" s="4">
        <f t="shared" si="135"/>
        <v>7.9460269865067463</v>
      </c>
      <c r="K483" s="4">
        <f t="shared" si="135"/>
        <v>1.3888888888888888</v>
      </c>
      <c r="L483" s="80"/>
      <c r="M483" s="80"/>
      <c r="N483" s="80"/>
      <c r="O483" s="80"/>
      <c r="P483" s="80"/>
    </row>
    <row r="484" spans="1:16" ht="14.85" customHeight="1" x14ac:dyDescent="0.15">
      <c r="B484" s="34" t="s">
        <v>77</v>
      </c>
      <c r="C484" s="233"/>
      <c r="D484" s="233"/>
      <c r="F484" s="18">
        <v>14</v>
      </c>
      <c r="G484" s="18">
        <v>14</v>
      </c>
      <c r="H484" s="18">
        <v>0</v>
      </c>
      <c r="I484" s="109">
        <f t="shared" si="135"/>
        <v>1.8944519621109608</v>
      </c>
      <c r="J484" s="4">
        <f t="shared" si="135"/>
        <v>2.0989505247376314</v>
      </c>
      <c r="K484" s="4">
        <f t="shared" si="135"/>
        <v>0</v>
      </c>
      <c r="L484" s="80"/>
      <c r="M484" s="80"/>
      <c r="N484" s="80"/>
      <c r="O484" s="80"/>
      <c r="P484" s="80"/>
    </row>
    <row r="485" spans="1:16" ht="14.85" customHeight="1" x14ac:dyDescent="0.15">
      <c r="B485" s="34" t="s">
        <v>85</v>
      </c>
      <c r="C485" s="233"/>
      <c r="D485" s="233"/>
      <c r="F485" s="18">
        <v>25</v>
      </c>
      <c r="G485" s="18">
        <v>22</v>
      </c>
      <c r="H485" s="18">
        <v>3</v>
      </c>
      <c r="I485" s="109">
        <f t="shared" si="135"/>
        <v>3.3829499323410013</v>
      </c>
      <c r="J485" s="4">
        <f t="shared" si="135"/>
        <v>3.2983508245877062</v>
      </c>
      <c r="K485" s="4">
        <f t="shared" si="135"/>
        <v>4.1666666666666661</v>
      </c>
      <c r="L485" s="80"/>
      <c r="M485" s="80"/>
      <c r="N485" s="80"/>
      <c r="O485" s="80"/>
      <c r="P485" s="80"/>
    </row>
    <row r="486" spans="1:16" ht="14.85" customHeight="1" x14ac:dyDescent="0.15">
      <c r="B486" s="35" t="s">
        <v>158</v>
      </c>
      <c r="C486" s="88"/>
      <c r="D486" s="88"/>
      <c r="E486" s="36"/>
      <c r="F486" s="19">
        <v>76</v>
      </c>
      <c r="G486" s="19">
        <v>69</v>
      </c>
      <c r="H486" s="19">
        <v>7</v>
      </c>
      <c r="I486" s="113">
        <f t="shared" si="135"/>
        <v>10.284167794316645</v>
      </c>
      <c r="J486" s="5">
        <f t="shared" si="135"/>
        <v>10.344827586206897</v>
      </c>
      <c r="K486" s="5">
        <f t="shared" si="135"/>
        <v>9.7222222222222232</v>
      </c>
      <c r="L486" s="23"/>
      <c r="M486" s="23"/>
      <c r="N486" s="23"/>
      <c r="O486" s="23"/>
      <c r="P486" s="23"/>
    </row>
    <row r="487" spans="1:16" ht="14.85" customHeight="1" x14ac:dyDescent="0.15">
      <c r="B487" s="38" t="s">
        <v>1</v>
      </c>
      <c r="C487" s="78"/>
      <c r="D487" s="78"/>
      <c r="E487" s="28"/>
      <c r="F487" s="39">
        <f>SUM(F480:F486)</f>
        <v>739</v>
      </c>
      <c r="G487" s="39">
        <f>SUM(G480:G486)</f>
        <v>667</v>
      </c>
      <c r="H487" s="39">
        <f>SUM(H480:H486)</f>
        <v>72</v>
      </c>
      <c r="I487" s="110">
        <f>IF(SUM(I480:I486)&gt;100,"－",SUM(I480:I486))</f>
        <v>100</v>
      </c>
      <c r="J487" s="6">
        <f>IF(SUM(J480:J486)&gt;100,"－",SUM(J480:J486))</f>
        <v>100</v>
      </c>
      <c r="K487" s="6">
        <f>IF(SUM(K480:K486)&gt;100,"－",SUM(K480:K486))</f>
        <v>100</v>
      </c>
      <c r="L487" s="23"/>
      <c r="M487" s="23"/>
      <c r="N487" s="23"/>
      <c r="O487" s="23"/>
      <c r="P487" s="23"/>
    </row>
    <row r="488" spans="1:16" ht="14.85" customHeight="1" x14ac:dyDescent="0.15">
      <c r="B488" s="38" t="s">
        <v>107</v>
      </c>
      <c r="C488" s="78"/>
      <c r="D488" s="78"/>
      <c r="E488" s="29"/>
      <c r="F488" s="41">
        <v>4.0643971198654674</v>
      </c>
      <c r="G488" s="71">
        <v>4.0643971198654674</v>
      </c>
      <c r="H488" s="71">
        <v>3.6680145065882996</v>
      </c>
      <c r="I488" s="23"/>
      <c r="J488" s="23"/>
      <c r="K488" s="23"/>
      <c r="L488" s="23"/>
      <c r="M488" s="23"/>
      <c r="N488" s="23"/>
      <c r="O488" s="23"/>
      <c r="P488" s="23"/>
    </row>
    <row r="489" spans="1:16" ht="14.85" customHeight="1" x14ac:dyDescent="0.15">
      <c r="B489" s="38" t="s">
        <v>108</v>
      </c>
      <c r="C489" s="78"/>
      <c r="D489" s="78"/>
      <c r="E489" s="29"/>
      <c r="F489" s="41">
        <v>22.222222222222221</v>
      </c>
      <c r="G489" s="71">
        <v>22.222222222222221</v>
      </c>
      <c r="H489" s="71">
        <v>16.666666666666664</v>
      </c>
      <c r="I489" s="23"/>
      <c r="J489" s="23"/>
      <c r="K489" s="23"/>
      <c r="L489" s="23"/>
      <c r="M489" s="23"/>
      <c r="N489" s="23"/>
      <c r="O489" s="23"/>
      <c r="P489" s="23"/>
    </row>
    <row r="490" spans="1:16" ht="14.85" customHeight="1" x14ac:dyDescent="0.15">
      <c r="B490" s="62"/>
      <c r="C490" s="62"/>
      <c r="D490" s="45"/>
      <c r="E490" s="45"/>
      <c r="F490" s="45"/>
      <c r="G490" s="45"/>
      <c r="H490" s="92"/>
      <c r="I490" s="46"/>
    </row>
    <row r="491" spans="1:16" ht="15" customHeight="1" x14ac:dyDescent="0.15">
      <c r="A491" s="1" t="s">
        <v>618</v>
      </c>
      <c r="B491" s="22"/>
      <c r="C491" s="22"/>
      <c r="H491" s="7"/>
      <c r="I491" s="7"/>
    </row>
    <row r="492" spans="1:16" ht="13.65" customHeight="1" x14ac:dyDescent="0.15">
      <c r="B492" s="64"/>
      <c r="C492" s="33"/>
      <c r="D492" s="33"/>
      <c r="E492" s="33"/>
      <c r="F492" s="79"/>
      <c r="G492" s="83" t="s">
        <v>2</v>
      </c>
      <c r="H492" s="86"/>
      <c r="I492" s="106"/>
      <c r="J492" s="83" t="s">
        <v>3</v>
      </c>
      <c r="K492" s="84"/>
    </row>
    <row r="493" spans="1:16" ht="19.2" x14ac:dyDescent="0.15">
      <c r="B493" s="77"/>
      <c r="F493" s="96" t="s">
        <v>4</v>
      </c>
      <c r="G493" s="96" t="s">
        <v>210</v>
      </c>
      <c r="H493" s="96" t="s">
        <v>212</v>
      </c>
      <c r="I493" s="105" t="s">
        <v>4</v>
      </c>
      <c r="J493" s="96" t="s">
        <v>210</v>
      </c>
      <c r="K493" s="96" t="s">
        <v>212</v>
      </c>
    </row>
    <row r="494" spans="1:16" ht="12" customHeight="1" x14ac:dyDescent="0.15">
      <c r="B494" s="35"/>
      <c r="C494" s="88"/>
      <c r="D494" s="88"/>
      <c r="E494" s="36"/>
      <c r="F494" s="37"/>
      <c r="G494" s="37"/>
      <c r="H494" s="37"/>
      <c r="I494" s="107">
        <f>F$242</f>
        <v>739</v>
      </c>
      <c r="J494" s="2">
        <f>G$242</f>
        <v>667</v>
      </c>
      <c r="K494" s="2">
        <f>H$242</f>
        <v>72</v>
      </c>
      <c r="L494" s="90"/>
      <c r="M494" s="90"/>
      <c r="N494" s="90"/>
      <c r="O494" s="90"/>
      <c r="P494" s="90"/>
    </row>
    <row r="495" spans="1:16" ht="15" customHeight="1" x14ac:dyDescent="0.15">
      <c r="B495" s="34" t="s">
        <v>73</v>
      </c>
      <c r="C495" s="233"/>
      <c r="D495" s="233"/>
      <c r="F495" s="18">
        <v>68</v>
      </c>
      <c r="G495" s="18">
        <v>59</v>
      </c>
      <c r="H495" s="18">
        <v>9</v>
      </c>
      <c r="I495" s="109">
        <f t="shared" ref="I495:K501" si="136">F495/I$494*100</f>
        <v>9.2016238159675225</v>
      </c>
      <c r="J495" s="4">
        <f t="shared" si="136"/>
        <v>8.8455772113943016</v>
      </c>
      <c r="K495" s="4">
        <f t="shared" si="136"/>
        <v>12.5</v>
      </c>
      <c r="L495" s="80"/>
      <c r="M495" s="80"/>
      <c r="N495" s="80"/>
      <c r="O495" s="80"/>
      <c r="P495" s="80"/>
    </row>
    <row r="496" spans="1:16" ht="15" customHeight="1" x14ac:dyDescent="0.15">
      <c r="B496" s="34" t="s">
        <v>74</v>
      </c>
      <c r="C496" s="233"/>
      <c r="D496" s="233"/>
      <c r="F496" s="18">
        <v>357</v>
      </c>
      <c r="G496" s="18">
        <v>322</v>
      </c>
      <c r="H496" s="18">
        <v>35</v>
      </c>
      <c r="I496" s="109">
        <f t="shared" si="136"/>
        <v>48.308525033829497</v>
      </c>
      <c r="J496" s="4">
        <f t="shared" si="136"/>
        <v>48.275862068965516</v>
      </c>
      <c r="K496" s="4">
        <f t="shared" si="136"/>
        <v>48.611111111111107</v>
      </c>
      <c r="L496" s="80"/>
      <c r="M496" s="80"/>
      <c r="N496" s="80"/>
      <c r="O496" s="80"/>
      <c r="P496" s="80"/>
    </row>
    <row r="497" spans="2:16" ht="15" customHeight="1" x14ac:dyDescent="0.15">
      <c r="B497" s="34" t="s">
        <v>75</v>
      </c>
      <c r="C497" s="233"/>
      <c r="D497" s="233"/>
      <c r="F497" s="18">
        <v>110</v>
      </c>
      <c r="G497" s="18">
        <v>101</v>
      </c>
      <c r="H497" s="18">
        <v>9</v>
      </c>
      <c r="I497" s="109">
        <f t="shared" si="136"/>
        <v>14.884979702300406</v>
      </c>
      <c r="J497" s="4">
        <f t="shared" si="136"/>
        <v>15.142428785607196</v>
      </c>
      <c r="K497" s="4">
        <f t="shared" si="136"/>
        <v>12.5</v>
      </c>
      <c r="L497" s="80"/>
      <c r="M497" s="80"/>
      <c r="N497" s="80"/>
      <c r="O497" s="80"/>
      <c r="P497" s="80"/>
    </row>
    <row r="498" spans="2:16" ht="15" customHeight="1" x14ac:dyDescent="0.15">
      <c r="B498" s="34" t="s">
        <v>76</v>
      </c>
      <c r="C498" s="233"/>
      <c r="D498" s="233"/>
      <c r="F498" s="18">
        <v>36</v>
      </c>
      <c r="G498" s="18">
        <v>34</v>
      </c>
      <c r="H498" s="18">
        <v>2</v>
      </c>
      <c r="I498" s="109">
        <f t="shared" si="136"/>
        <v>4.8714479025710418</v>
      </c>
      <c r="J498" s="4">
        <f t="shared" si="136"/>
        <v>5.0974512743628182</v>
      </c>
      <c r="K498" s="4">
        <f t="shared" si="136"/>
        <v>2.7777777777777777</v>
      </c>
      <c r="L498" s="80"/>
      <c r="M498" s="80"/>
      <c r="N498" s="80"/>
      <c r="O498" s="80"/>
      <c r="P498" s="80"/>
    </row>
    <row r="499" spans="2:16" ht="15" customHeight="1" x14ac:dyDescent="0.15">
      <c r="B499" s="34" t="s">
        <v>77</v>
      </c>
      <c r="C499" s="233"/>
      <c r="D499" s="233"/>
      <c r="F499" s="18">
        <v>14</v>
      </c>
      <c r="G499" s="18">
        <v>14</v>
      </c>
      <c r="H499" s="18">
        <v>0</v>
      </c>
      <c r="I499" s="109">
        <f t="shared" si="136"/>
        <v>1.8944519621109608</v>
      </c>
      <c r="J499" s="4">
        <f t="shared" si="136"/>
        <v>2.0989505247376314</v>
      </c>
      <c r="K499" s="4">
        <f t="shared" si="136"/>
        <v>0</v>
      </c>
      <c r="L499" s="80"/>
      <c r="M499" s="80"/>
      <c r="N499" s="80"/>
      <c r="O499" s="80"/>
      <c r="P499" s="80"/>
    </row>
    <row r="500" spans="2:16" ht="15" customHeight="1" x14ac:dyDescent="0.15">
      <c r="B500" s="34" t="s">
        <v>85</v>
      </c>
      <c r="C500" s="233"/>
      <c r="D500" s="233"/>
      <c r="F500" s="18">
        <v>7</v>
      </c>
      <c r="G500" s="18">
        <v>7</v>
      </c>
      <c r="H500" s="18">
        <v>0</v>
      </c>
      <c r="I500" s="109">
        <f t="shared" si="136"/>
        <v>0.94722598105548039</v>
      </c>
      <c r="J500" s="4">
        <f t="shared" si="136"/>
        <v>1.0494752623688157</v>
      </c>
      <c r="K500" s="4">
        <f t="shared" si="136"/>
        <v>0</v>
      </c>
      <c r="L500" s="80"/>
      <c r="M500" s="80"/>
      <c r="N500" s="80"/>
      <c r="O500" s="80"/>
      <c r="P500" s="80"/>
    </row>
    <row r="501" spans="2:16" ht="15" customHeight="1" x14ac:dyDescent="0.15">
      <c r="B501" s="35" t="s">
        <v>158</v>
      </c>
      <c r="C501" s="88"/>
      <c r="D501" s="88"/>
      <c r="E501" s="36"/>
      <c r="F501" s="19">
        <v>147</v>
      </c>
      <c r="G501" s="19">
        <v>130</v>
      </c>
      <c r="H501" s="19">
        <v>17</v>
      </c>
      <c r="I501" s="113">
        <f t="shared" si="136"/>
        <v>19.891745602165088</v>
      </c>
      <c r="J501" s="5">
        <f t="shared" si="136"/>
        <v>19.490254872563717</v>
      </c>
      <c r="K501" s="5">
        <f t="shared" si="136"/>
        <v>23.611111111111111</v>
      </c>
      <c r="L501" s="23"/>
      <c r="M501" s="23"/>
      <c r="N501" s="23"/>
      <c r="O501" s="23"/>
      <c r="P501" s="23"/>
    </row>
    <row r="502" spans="2:16" ht="15" customHeight="1" x14ac:dyDescent="0.15">
      <c r="B502" s="38" t="s">
        <v>1</v>
      </c>
      <c r="C502" s="78"/>
      <c r="D502" s="78"/>
      <c r="E502" s="28"/>
      <c r="F502" s="39">
        <f>SUM(F495:F501)</f>
        <v>739</v>
      </c>
      <c r="G502" s="39">
        <f>SUM(G495:G501)</f>
        <v>667</v>
      </c>
      <c r="H502" s="39">
        <f>SUM(H495:H501)</f>
        <v>72</v>
      </c>
      <c r="I502" s="110">
        <f>IF(SUM(I495:I501)&gt;100,"－",SUM(I495:I501))</f>
        <v>100</v>
      </c>
      <c r="J502" s="6">
        <f>IF(SUM(J495:J501)&gt;100,"－",SUM(J495:J501))</f>
        <v>100</v>
      </c>
      <c r="K502" s="6">
        <f>IF(SUM(K495:K501)&gt;100,"－",SUM(K495:K501))</f>
        <v>100</v>
      </c>
      <c r="L502" s="23"/>
      <c r="M502" s="23"/>
      <c r="N502" s="23"/>
      <c r="O502" s="23"/>
      <c r="P502" s="23"/>
    </row>
    <row r="503" spans="2:16" ht="15" customHeight="1" x14ac:dyDescent="0.15">
      <c r="B503" s="38" t="s">
        <v>107</v>
      </c>
      <c r="C503" s="78"/>
      <c r="D503" s="78"/>
      <c r="E503" s="29"/>
      <c r="F503" s="41">
        <v>3.5374115456238386</v>
      </c>
      <c r="G503" s="71">
        <v>3.5374115456238386</v>
      </c>
      <c r="H503" s="71">
        <v>3.012</v>
      </c>
      <c r="I503" s="23"/>
      <c r="J503" s="23"/>
      <c r="K503" s="23"/>
      <c r="L503" s="23"/>
      <c r="M503" s="23"/>
      <c r="N503" s="23"/>
      <c r="O503" s="23"/>
      <c r="P503" s="23"/>
    </row>
    <row r="504" spans="2:16" ht="15" customHeight="1" x14ac:dyDescent="0.15">
      <c r="B504" s="38" t="s">
        <v>108</v>
      </c>
      <c r="C504" s="78"/>
      <c r="D504" s="78"/>
      <c r="E504" s="29"/>
      <c r="F504" s="41">
        <v>17.2</v>
      </c>
      <c r="G504" s="71">
        <v>17.2</v>
      </c>
      <c r="H504" s="71">
        <v>7.8</v>
      </c>
      <c r="I504" s="23"/>
      <c r="J504" s="23"/>
      <c r="K504" s="23"/>
      <c r="L504" s="23"/>
      <c r="M504" s="23"/>
      <c r="N504" s="23"/>
      <c r="O504" s="23"/>
      <c r="P504" s="23"/>
    </row>
    <row r="505" spans="2:16" ht="15" customHeight="1" x14ac:dyDescent="0.15">
      <c r="B505" s="85" t="s">
        <v>150</v>
      </c>
      <c r="C505" s="85"/>
      <c r="H505" s="7"/>
      <c r="J505" s="7"/>
      <c r="M505" s="31"/>
      <c r="P505" s="31"/>
    </row>
    <row r="506" spans="2:16" ht="13.65" customHeight="1" x14ac:dyDescent="0.15">
      <c r="B506" s="64"/>
      <c r="C506" s="33"/>
      <c r="D506" s="33"/>
      <c r="E506" s="33"/>
      <c r="F506" s="79"/>
      <c r="G506" s="83" t="s">
        <v>2</v>
      </c>
      <c r="H506" s="86"/>
      <c r="I506" s="106"/>
      <c r="J506" s="83" t="s">
        <v>3</v>
      </c>
      <c r="K506" s="84"/>
    </row>
    <row r="507" spans="2:16" ht="19.2" x14ac:dyDescent="0.15">
      <c r="B507" s="77"/>
      <c r="F507" s="96" t="s">
        <v>4</v>
      </c>
      <c r="G507" s="96" t="s">
        <v>210</v>
      </c>
      <c r="H507" s="96" t="s">
        <v>212</v>
      </c>
      <c r="I507" s="105" t="s">
        <v>4</v>
      </c>
      <c r="J507" s="96" t="s">
        <v>210</v>
      </c>
      <c r="K507" s="96" t="s">
        <v>212</v>
      </c>
    </row>
    <row r="508" spans="2:16" ht="12" customHeight="1" x14ac:dyDescent="0.15">
      <c r="B508" s="35"/>
      <c r="C508" s="88"/>
      <c r="D508" s="88"/>
      <c r="E508" s="36"/>
      <c r="F508" s="37"/>
      <c r="G508" s="37"/>
      <c r="H508" s="37"/>
      <c r="I508" s="107">
        <f>F$242</f>
        <v>739</v>
      </c>
      <c r="J508" s="2">
        <f>G$242</f>
        <v>667</v>
      </c>
      <c r="K508" s="2">
        <f>H$242</f>
        <v>72</v>
      </c>
      <c r="L508" s="90"/>
      <c r="M508" s="90"/>
      <c r="N508" s="90"/>
      <c r="O508" s="90"/>
      <c r="P508" s="90"/>
    </row>
    <row r="509" spans="2:16" ht="15" customHeight="1" x14ac:dyDescent="0.15">
      <c r="B509" s="34" t="s">
        <v>73</v>
      </c>
      <c r="C509" s="233"/>
      <c r="D509" s="233"/>
      <c r="F509" s="18">
        <v>78</v>
      </c>
      <c r="G509" s="18">
        <v>68</v>
      </c>
      <c r="H509" s="18">
        <v>10</v>
      </c>
      <c r="I509" s="109">
        <f t="shared" ref="I509:K515" si="137">F509/I$508*100</f>
        <v>10.554803788903925</v>
      </c>
      <c r="J509" s="4">
        <f t="shared" si="137"/>
        <v>10.194902548725636</v>
      </c>
      <c r="K509" s="4">
        <f t="shared" si="137"/>
        <v>13.888888888888889</v>
      </c>
      <c r="L509" s="80"/>
      <c r="M509" s="80"/>
      <c r="N509" s="80"/>
      <c r="O509" s="80"/>
      <c r="P509" s="80"/>
    </row>
    <row r="510" spans="2:16" ht="15" customHeight="1" x14ac:dyDescent="0.15">
      <c r="B510" s="34" t="s">
        <v>74</v>
      </c>
      <c r="C510" s="233"/>
      <c r="D510" s="233"/>
      <c r="F510" s="18">
        <v>370</v>
      </c>
      <c r="G510" s="18">
        <v>336</v>
      </c>
      <c r="H510" s="18">
        <v>34</v>
      </c>
      <c r="I510" s="109">
        <f t="shared" si="137"/>
        <v>50.067658998646827</v>
      </c>
      <c r="J510" s="4">
        <f t="shared" si="137"/>
        <v>50.374812593703147</v>
      </c>
      <c r="K510" s="4">
        <f t="shared" si="137"/>
        <v>47.222222222222221</v>
      </c>
      <c r="L510" s="80"/>
      <c r="M510" s="80"/>
      <c r="N510" s="80"/>
      <c r="O510" s="80"/>
      <c r="P510" s="80"/>
    </row>
    <row r="511" spans="2:16" ht="15" customHeight="1" x14ac:dyDescent="0.15">
      <c r="B511" s="34" t="s">
        <v>75</v>
      </c>
      <c r="C511" s="233"/>
      <c r="D511" s="233"/>
      <c r="F511" s="18">
        <v>98</v>
      </c>
      <c r="G511" s="18">
        <v>91</v>
      </c>
      <c r="H511" s="18">
        <v>7</v>
      </c>
      <c r="I511" s="109">
        <f t="shared" si="137"/>
        <v>13.261163734776726</v>
      </c>
      <c r="J511" s="4">
        <f t="shared" si="137"/>
        <v>13.643178410794601</v>
      </c>
      <c r="K511" s="4">
        <f t="shared" si="137"/>
        <v>9.7222222222222232</v>
      </c>
      <c r="L511" s="80"/>
      <c r="M511" s="80"/>
      <c r="N511" s="80"/>
      <c r="O511" s="80"/>
      <c r="P511" s="80"/>
    </row>
    <row r="512" spans="2:16" ht="15" customHeight="1" x14ac:dyDescent="0.15">
      <c r="B512" s="34" t="s">
        <v>76</v>
      </c>
      <c r="C512" s="233"/>
      <c r="D512" s="233"/>
      <c r="F512" s="18">
        <v>14</v>
      </c>
      <c r="G512" s="18">
        <v>14</v>
      </c>
      <c r="H512" s="18">
        <v>0</v>
      </c>
      <c r="I512" s="109">
        <f t="shared" si="137"/>
        <v>1.8944519621109608</v>
      </c>
      <c r="J512" s="4">
        <f t="shared" si="137"/>
        <v>2.0989505247376314</v>
      </c>
      <c r="K512" s="4">
        <f t="shared" si="137"/>
        <v>0</v>
      </c>
      <c r="L512" s="80"/>
      <c r="M512" s="80"/>
      <c r="N512" s="80"/>
      <c r="O512" s="80"/>
      <c r="P512" s="80"/>
    </row>
    <row r="513" spans="1:16" ht="15" customHeight="1" x14ac:dyDescent="0.15">
      <c r="B513" s="34" t="s">
        <v>77</v>
      </c>
      <c r="C513" s="233"/>
      <c r="D513" s="233"/>
      <c r="F513" s="18">
        <v>4</v>
      </c>
      <c r="G513" s="18">
        <v>3</v>
      </c>
      <c r="H513" s="18">
        <v>1</v>
      </c>
      <c r="I513" s="109">
        <f t="shared" si="137"/>
        <v>0.54127198917456021</v>
      </c>
      <c r="J513" s="4">
        <f t="shared" si="137"/>
        <v>0.4497751124437781</v>
      </c>
      <c r="K513" s="4">
        <f t="shared" si="137"/>
        <v>1.3888888888888888</v>
      </c>
      <c r="L513" s="80"/>
      <c r="M513" s="80"/>
      <c r="N513" s="80"/>
      <c r="O513" s="80"/>
      <c r="P513" s="80"/>
    </row>
    <row r="514" spans="1:16" ht="15" customHeight="1" x14ac:dyDescent="0.15">
      <c r="B514" s="34" t="s">
        <v>85</v>
      </c>
      <c r="C514" s="233"/>
      <c r="D514" s="233"/>
      <c r="F514" s="18">
        <v>1</v>
      </c>
      <c r="G514" s="18">
        <v>1</v>
      </c>
      <c r="H514" s="18">
        <v>0</v>
      </c>
      <c r="I514" s="109">
        <f t="shared" si="137"/>
        <v>0.13531799729364005</v>
      </c>
      <c r="J514" s="4">
        <f t="shared" si="137"/>
        <v>0.14992503748125938</v>
      </c>
      <c r="K514" s="4">
        <f t="shared" si="137"/>
        <v>0</v>
      </c>
      <c r="L514" s="80"/>
      <c r="M514" s="80"/>
      <c r="N514" s="80"/>
      <c r="O514" s="80"/>
      <c r="P514" s="80"/>
    </row>
    <row r="515" spans="1:16" ht="15" customHeight="1" x14ac:dyDescent="0.15">
      <c r="B515" s="35" t="s">
        <v>158</v>
      </c>
      <c r="C515" s="88"/>
      <c r="D515" s="88"/>
      <c r="E515" s="36"/>
      <c r="F515" s="19">
        <v>174</v>
      </c>
      <c r="G515" s="19">
        <v>154</v>
      </c>
      <c r="H515" s="19">
        <v>20</v>
      </c>
      <c r="I515" s="113">
        <f t="shared" si="137"/>
        <v>23.545331529093367</v>
      </c>
      <c r="J515" s="5">
        <f t="shared" si="137"/>
        <v>23.088455772113946</v>
      </c>
      <c r="K515" s="5">
        <f t="shared" si="137"/>
        <v>27.777777777777779</v>
      </c>
      <c r="L515" s="23"/>
      <c r="M515" s="23"/>
      <c r="N515" s="23"/>
      <c r="O515" s="23"/>
      <c r="P515" s="23"/>
    </row>
    <row r="516" spans="1:16" ht="15" customHeight="1" x14ac:dyDescent="0.15">
      <c r="B516" s="38" t="s">
        <v>1</v>
      </c>
      <c r="C516" s="78"/>
      <c r="D516" s="78"/>
      <c r="E516" s="28"/>
      <c r="F516" s="39">
        <f>SUM(F509:F515)</f>
        <v>739</v>
      </c>
      <c r="G516" s="39">
        <f>SUM(G509:G515)</f>
        <v>667</v>
      </c>
      <c r="H516" s="39">
        <f>SUM(H509:H515)</f>
        <v>72</v>
      </c>
      <c r="I516" s="110">
        <f>IF(SUM(I509:I515)&gt;100,"－",SUM(I509:I515))</f>
        <v>100</v>
      </c>
      <c r="J516" s="6">
        <f>IF(SUM(J509:J515)&gt;100,"－",SUM(J509:J515))</f>
        <v>99.999999999999986</v>
      </c>
      <c r="K516" s="6">
        <f>IF(SUM(K509:K515)&gt;100,"－",SUM(K509:K515))</f>
        <v>100</v>
      </c>
      <c r="L516" s="23"/>
      <c r="M516" s="23"/>
      <c r="N516" s="23"/>
      <c r="O516" s="23"/>
      <c r="P516" s="23"/>
    </row>
    <row r="517" spans="1:16" ht="15" customHeight="1" x14ac:dyDescent="0.15">
      <c r="B517" s="38" t="s">
        <v>107</v>
      </c>
      <c r="C517" s="78"/>
      <c r="D517" s="78"/>
      <c r="E517" s="29"/>
      <c r="F517" s="41">
        <v>3.1196596346709393</v>
      </c>
      <c r="G517" s="71">
        <v>3.1196596346709393</v>
      </c>
      <c r="H517" s="71">
        <v>2.869703644480929</v>
      </c>
      <c r="I517" s="23"/>
      <c r="J517" s="23"/>
      <c r="K517" s="23"/>
      <c r="L517" s="23"/>
      <c r="M517" s="23"/>
      <c r="N517" s="23"/>
      <c r="O517" s="23"/>
      <c r="P517" s="23"/>
    </row>
    <row r="518" spans="1:16" ht="15" customHeight="1" x14ac:dyDescent="0.15">
      <c r="B518" s="38" t="s">
        <v>108</v>
      </c>
      <c r="C518" s="78"/>
      <c r="D518" s="78"/>
      <c r="E518" s="29"/>
      <c r="F518" s="41">
        <v>10</v>
      </c>
      <c r="G518" s="71">
        <v>10</v>
      </c>
      <c r="H518" s="71">
        <v>8.8333333333333339</v>
      </c>
      <c r="I518" s="23"/>
      <c r="J518" s="23"/>
      <c r="K518" s="23"/>
      <c r="L518" s="23"/>
      <c r="M518" s="23"/>
      <c r="N518" s="23"/>
      <c r="O518" s="23"/>
      <c r="P518" s="23"/>
    </row>
    <row r="519" spans="1:16" ht="15" customHeight="1" x14ac:dyDescent="0.15">
      <c r="B519" s="62"/>
      <c r="C519" s="62"/>
      <c r="D519" s="45"/>
      <c r="E519" s="45"/>
      <c r="F519" s="45"/>
      <c r="G519" s="45"/>
      <c r="H519" s="92"/>
      <c r="I519" s="46"/>
      <c r="O519" s="23"/>
      <c r="P519" s="23"/>
    </row>
    <row r="520" spans="1:16" ht="15" customHeight="1" x14ac:dyDescent="0.15">
      <c r="A520" s="1" t="s">
        <v>619</v>
      </c>
      <c r="B520" s="22"/>
      <c r="C520" s="22"/>
      <c r="H520" s="7"/>
      <c r="I520" s="7"/>
      <c r="O520" s="23"/>
      <c r="P520" s="23"/>
    </row>
    <row r="521" spans="1:16" ht="13.65" customHeight="1" x14ac:dyDescent="0.15">
      <c r="B521" s="64"/>
      <c r="C521" s="33"/>
      <c r="D521" s="33"/>
      <c r="E521" s="33"/>
      <c r="F521" s="79"/>
      <c r="G521" s="83" t="s">
        <v>2</v>
      </c>
      <c r="H521" s="86"/>
      <c r="I521" s="106"/>
      <c r="J521" s="83" t="s">
        <v>3</v>
      </c>
      <c r="K521" s="84"/>
      <c r="O521" s="23"/>
      <c r="P521" s="23"/>
    </row>
    <row r="522" spans="1:16" ht="19.2" x14ac:dyDescent="0.15">
      <c r="B522" s="77"/>
      <c r="F522" s="96" t="s">
        <v>4</v>
      </c>
      <c r="G522" s="96" t="s">
        <v>210</v>
      </c>
      <c r="H522" s="96" t="s">
        <v>212</v>
      </c>
      <c r="I522" s="105" t="s">
        <v>4</v>
      </c>
      <c r="J522" s="96" t="s">
        <v>210</v>
      </c>
      <c r="K522" s="96" t="s">
        <v>212</v>
      </c>
      <c r="O522" s="23"/>
      <c r="P522" s="23"/>
    </row>
    <row r="523" spans="1:16" ht="12" customHeight="1" x14ac:dyDescent="0.15">
      <c r="B523" s="35"/>
      <c r="C523" s="88"/>
      <c r="D523" s="88"/>
      <c r="E523" s="36"/>
      <c r="F523" s="37"/>
      <c r="G523" s="37"/>
      <c r="H523" s="37"/>
      <c r="I523" s="107">
        <f>F$242</f>
        <v>739</v>
      </c>
      <c r="J523" s="2">
        <f>G$242</f>
        <v>667</v>
      </c>
      <c r="K523" s="2">
        <f>H$242</f>
        <v>72</v>
      </c>
      <c r="L523" s="90"/>
      <c r="M523" s="90"/>
      <c r="N523" s="90"/>
      <c r="O523" s="23"/>
      <c r="P523" s="23"/>
    </row>
    <row r="524" spans="1:16" ht="14.85" customHeight="1" x14ac:dyDescent="0.15">
      <c r="B524" s="34" t="s">
        <v>186</v>
      </c>
      <c r="C524" s="233"/>
      <c r="D524" s="233"/>
      <c r="F524" s="18">
        <v>49</v>
      </c>
      <c r="G524" s="18">
        <v>42</v>
      </c>
      <c r="H524" s="18">
        <v>7</v>
      </c>
      <c r="I524" s="109">
        <f t="shared" ref="I524:K531" si="138">F524/I$523*100</f>
        <v>6.6305818673883632</v>
      </c>
      <c r="J524" s="4">
        <f t="shared" si="138"/>
        <v>6.2968515742128934</v>
      </c>
      <c r="K524" s="4">
        <f t="shared" si="138"/>
        <v>9.7222222222222232</v>
      </c>
      <c r="L524" s="80"/>
      <c r="M524" s="80"/>
      <c r="N524" s="80"/>
      <c r="O524" s="23"/>
      <c r="P524" s="23"/>
    </row>
    <row r="525" spans="1:16" ht="14.85" customHeight="1" x14ac:dyDescent="0.15">
      <c r="B525" s="34" t="s">
        <v>73</v>
      </c>
      <c r="C525" s="233"/>
      <c r="D525" s="233"/>
      <c r="F525" s="18">
        <v>197</v>
      </c>
      <c r="G525" s="18">
        <v>176</v>
      </c>
      <c r="H525" s="18">
        <v>21</v>
      </c>
      <c r="I525" s="109">
        <f t="shared" si="138"/>
        <v>26.657645466847089</v>
      </c>
      <c r="J525" s="4">
        <f t="shared" si="138"/>
        <v>26.38680659670165</v>
      </c>
      <c r="K525" s="4">
        <f t="shared" si="138"/>
        <v>29.166666666666668</v>
      </c>
      <c r="L525" s="80"/>
      <c r="M525" s="80"/>
      <c r="N525" s="80"/>
      <c r="O525" s="80"/>
      <c r="P525" s="80"/>
    </row>
    <row r="526" spans="1:16" ht="14.85" customHeight="1" x14ac:dyDescent="0.15">
      <c r="B526" s="34" t="s">
        <v>74</v>
      </c>
      <c r="C526" s="233"/>
      <c r="D526" s="233"/>
      <c r="F526" s="18">
        <v>284</v>
      </c>
      <c r="G526" s="18">
        <v>260</v>
      </c>
      <c r="H526" s="18">
        <v>24</v>
      </c>
      <c r="I526" s="109">
        <f t="shared" si="138"/>
        <v>38.430311231393773</v>
      </c>
      <c r="J526" s="4">
        <f t="shared" si="138"/>
        <v>38.980509745127435</v>
      </c>
      <c r="K526" s="4">
        <f t="shared" si="138"/>
        <v>33.333333333333329</v>
      </c>
      <c r="L526" s="80"/>
      <c r="M526" s="80"/>
      <c r="N526" s="80"/>
      <c r="O526" s="80"/>
      <c r="P526" s="80"/>
    </row>
    <row r="527" spans="1:16" ht="14.85" customHeight="1" x14ac:dyDescent="0.15">
      <c r="B527" s="34" t="s">
        <v>75</v>
      </c>
      <c r="C527" s="233"/>
      <c r="D527" s="233"/>
      <c r="F527" s="18">
        <v>31</v>
      </c>
      <c r="G527" s="18">
        <v>29</v>
      </c>
      <c r="H527" s="18">
        <v>2</v>
      </c>
      <c r="I527" s="109">
        <f t="shared" ref="I527:I528" si="139">F527/I$523*100</f>
        <v>4.1948579161028423</v>
      </c>
      <c r="J527" s="4">
        <f t="shared" ref="J527:J528" si="140">G527/J$523*100</f>
        <v>4.3478260869565215</v>
      </c>
      <c r="K527" s="4">
        <f t="shared" ref="K527:K528" si="141">H527/K$523*100</f>
        <v>2.7777777777777777</v>
      </c>
      <c r="L527" s="80"/>
      <c r="M527" s="80"/>
      <c r="N527" s="80"/>
      <c r="O527" s="80"/>
      <c r="P527" s="80"/>
    </row>
    <row r="528" spans="1:16" ht="14.85" customHeight="1" x14ac:dyDescent="0.15">
      <c r="B528" s="34" t="s">
        <v>76</v>
      </c>
      <c r="C528" s="233"/>
      <c r="D528" s="233"/>
      <c r="F528" s="18">
        <v>6</v>
      </c>
      <c r="G528" s="18">
        <v>6</v>
      </c>
      <c r="H528" s="18">
        <v>0</v>
      </c>
      <c r="I528" s="109">
        <f t="shared" si="139"/>
        <v>0.81190798376184026</v>
      </c>
      <c r="J528" s="4">
        <f t="shared" si="140"/>
        <v>0.8995502248875562</v>
      </c>
      <c r="K528" s="4">
        <f t="shared" si="141"/>
        <v>0</v>
      </c>
      <c r="L528" s="80"/>
      <c r="M528" s="80"/>
      <c r="N528" s="80"/>
      <c r="O528" s="80"/>
      <c r="P528" s="80"/>
    </row>
    <row r="529" spans="1:16" ht="14.85" customHeight="1" x14ac:dyDescent="0.15">
      <c r="B529" s="34" t="s">
        <v>77</v>
      </c>
      <c r="C529" s="233"/>
      <c r="D529" s="233"/>
      <c r="F529" s="18">
        <v>0</v>
      </c>
      <c r="G529" s="18">
        <v>0</v>
      </c>
      <c r="H529" s="18">
        <v>0</v>
      </c>
      <c r="I529" s="109">
        <f t="shared" si="138"/>
        <v>0</v>
      </c>
      <c r="J529" s="4">
        <f t="shared" si="138"/>
        <v>0</v>
      </c>
      <c r="K529" s="4">
        <f t="shared" si="138"/>
        <v>0</v>
      </c>
      <c r="L529" s="80"/>
      <c r="M529" s="80"/>
      <c r="N529" s="80"/>
      <c r="O529" s="80"/>
      <c r="P529" s="80"/>
    </row>
    <row r="530" spans="1:16" ht="14.85" customHeight="1" x14ac:dyDescent="0.15">
      <c r="B530" s="34" t="s">
        <v>85</v>
      </c>
      <c r="C530" s="233"/>
      <c r="D530" s="233"/>
      <c r="F530" s="18">
        <v>1</v>
      </c>
      <c r="G530" s="18">
        <v>1</v>
      </c>
      <c r="H530" s="18">
        <v>0</v>
      </c>
      <c r="I530" s="109">
        <f t="shared" si="138"/>
        <v>0.13531799729364005</v>
      </c>
      <c r="J530" s="4">
        <f t="shared" si="138"/>
        <v>0.14992503748125938</v>
      </c>
      <c r="K530" s="4">
        <f t="shared" si="138"/>
        <v>0</v>
      </c>
      <c r="L530" s="80"/>
      <c r="M530" s="80"/>
      <c r="N530" s="80"/>
      <c r="O530" s="80"/>
      <c r="P530" s="80"/>
    </row>
    <row r="531" spans="1:16" ht="14.85" customHeight="1" x14ac:dyDescent="0.15">
      <c r="B531" s="35" t="s">
        <v>158</v>
      </c>
      <c r="C531" s="88"/>
      <c r="D531" s="88"/>
      <c r="E531" s="36"/>
      <c r="F531" s="19">
        <v>171</v>
      </c>
      <c r="G531" s="19">
        <v>153</v>
      </c>
      <c r="H531" s="19">
        <v>18</v>
      </c>
      <c r="I531" s="113">
        <f t="shared" si="138"/>
        <v>23.13937753721245</v>
      </c>
      <c r="J531" s="5">
        <f t="shared" si="138"/>
        <v>22.938530734632685</v>
      </c>
      <c r="K531" s="5">
        <f t="shared" si="138"/>
        <v>25</v>
      </c>
      <c r="L531" s="23"/>
      <c r="M531" s="23"/>
      <c r="N531" s="23"/>
      <c r="O531" s="23"/>
      <c r="P531" s="23"/>
    </row>
    <row r="532" spans="1:16" ht="14.85" customHeight="1" x14ac:dyDescent="0.15">
      <c r="B532" s="38" t="s">
        <v>1</v>
      </c>
      <c r="C532" s="78"/>
      <c r="D532" s="78"/>
      <c r="E532" s="28"/>
      <c r="F532" s="39">
        <f>SUM(F524:F531)</f>
        <v>739</v>
      </c>
      <c r="G532" s="39">
        <f>SUM(G524:G531)</f>
        <v>667</v>
      </c>
      <c r="H532" s="39">
        <f>SUM(H524:H531)</f>
        <v>72</v>
      </c>
      <c r="I532" s="110">
        <f>IF(SUM(I524:I531)&gt;100,"－",SUM(I524:I531))</f>
        <v>100</v>
      </c>
      <c r="J532" s="6">
        <f>IF(SUM(J524:J531)&gt;100,"－",SUM(J524:J531))</f>
        <v>100</v>
      </c>
      <c r="K532" s="6">
        <f>IF(SUM(K524:K531)&gt;100,"－",SUM(K524:K531))</f>
        <v>100</v>
      </c>
      <c r="L532" s="23"/>
      <c r="M532" s="23"/>
      <c r="N532" s="23"/>
      <c r="O532" s="23"/>
      <c r="P532" s="23"/>
    </row>
    <row r="533" spans="1:16" ht="14.85" customHeight="1" x14ac:dyDescent="0.15">
      <c r="B533" s="38" t="s">
        <v>107</v>
      </c>
      <c r="C533" s="78"/>
      <c r="D533" s="78"/>
      <c r="E533" s="29"/>
      <c r="F533" s="41">
        <v>1.8404669260700388</v>
      </c>
      <c r="G533" s="71">
        <v>1.8404669260700388</v>
      </c>
      <c r="H533" s="71">
        <v>1.6296296296296295</v>
      </c>
      <c r="I533" s="23"/>
      <c r="J533" s="23"/>
      <c r="K533" s="23"/>
      <c r="L533" s="23"/>
      <c r="M533" s="23"/>
      <c r="N533" s="23"/>
      <c r="O533" s="23"/>
      <c r="P533" s="23"/>
    </row>
    <row r="534" spans="1:16" ht="14.85" customHeight="1" x14ac:dyDescent="0.15">
      <c r="B534" s="38" t="s">
        <v>108</v>
      </c>
      <c r="C534" s="78"/>
      <c r="D534" s="78"/>
      <c r="E534" s="29"/>
      <c r="F534" s="185">
        <v>13</v>
      </c>
      <c r="G534" s="47">
        <v>13</v>
      </c>
      <c r="H534" s="47">
        <v>5</v>
      </c>
      <c r="I534" s="23"/>
      <c r="J534" s="23"/>
      <c r="K534" s="23"/>
      <c r="L534" s="23"/>
      <c r="M534" s="23"/>
      <c r="N534" s="23"/>
      <c r="O534" s="23"/>
      <c r="P534" s="23"/>
    </row>
    <row r="535" spans="1:16" ht="14.85" customHeight="1" x14ac:dyDescent="0.15">
      <c r="B535" s="62"/>
      <c r="C535" s="62"/>
      <c r="D535" s="45"/>
      <c r="E535" s="45"/>
      <c r="F535" s="45"/>
      <c r="G535" s="45"/>
      <c r="H535" s="92"/>
      <c r="I535" s="46"/>
    </row>
    <row r="536" spans="1:16" ht="15" customHeight="1" x14ac:dyDescent="0.15">
      <c r="A536" s="1" t="s">
        <v>620</v>
      </c>
      <c r="B536" s="22"/>
      <c r="C536" s="22"/>
      <c r="H536" s="7"/>
      <c r="I536" s="7"/>
    </row>
    <row r="537" spans="1:16" ht="13.65" customHeight="1" x14ac:dyDescent="0.15">
      <c r="B537" s="64"/>
      <c r="C537" s="33"/>
      <c r="D537" s="33"/>
      <c r="E537" s="33"/>
      <c r="F537" s="79"/>
      <c r="G537" s="83" t="s">
        <v>2</v>
      </c>
      <c r="H537" s="86"/>
      <c r="I537" s="106"/>
      <c r="J537" s="83" t="s">
        <v>3</v>
      </c>
      <c r="K537" s="84"/>
    </row>
    <row r="538" spans="1:16" ht="19.2" x14ac:dyDescent="0.15">
      <c r="B538" s="77"/>
      <c r="F538" s="96" t="s">
        <v>4</v>
      </c>
      <c r="G538" s="96" t="s">
        <v>210</v>
      </c>
      <c r="H538" s="96" t="s">
        <v>212</v>
      </c>
      <c r="I538" s="105" t="s">
        <v>4</v>
      </c>
      <c r="J538" s="96" t="s">
        <v>210</v>
      </c>
      <c r="K538" s="96" t="s">
        <v>212</v>
      </c>
    </row>
    <row r="539" spans="1:16" ht="12" customHeight="1" x14ac:dyDescent="0.15">
      <c r="B539" s="35"/>
      <c r="C539" s="88"/>
      <c r="D539" s="88"/>
      <c r="E539" s="36"/>
      <c r="F539" s="37"/>
      <c r="G539" s="37"/>
      <c r="H539" s="37"/>
      <c r="I539" s="107">
        <f>F$242</f>
        <v>739</v>
      </c>
      <c r="J539" s="2">
        <f>G$242</f>
        <v>667</v>
      </c>
      <c r="K539" s="2">
        <f>H$242</f>
        <v>72</v>
      </c>
      <c r="L539" s="90"/>
      <c r="M539" s="90"/>
      <c r="N539" s="90"/>
      <c r="O539" s="90"/>
      <c r="P539" s="90"/>
    </row>
    <row r="540" spans="1:16" ht="14.85" customHeight="1" x14ac:dyDescent="0.15">
      <c r="B540" s="34" t="s">
        <v>186</v>
      </c>
      <c r="C540" s="233"/>
      <c r="D540" s="233"/>
      <c r="F540" s="18">
        <v>278</v>
      </c>
      <c r="G540" s="18">
        <v>257</v>
      </c>
      <c r="H540" s="18">
        <v>21</v>
      </c>
      <c r="I540" s="109">
        <f t="shared" ref="I540:K547" si="142">F540/I$523*100</f>
        <v>37.618403247631939</v>
      </c>
      <c r="J540" s="4">
        <f t="shared" si="142"/>
        <v>38.530734632683661</v>
      </c>
      <c r="K540" s="4">
        <f t="shared" si="142"/>
        <v>29.166666666666668</v>
      </c>
      <c r="L540" s="80"/>
      <c r="M540" s="80"/>
      <c r="N540" s="80"/>
      <c r="O540" s="80"/>
      <c r="P540" s="80"/>
    </row>
    <row r="541" spans="1:16" ht="14.85" customHeight="1" x14ac:dyDescent="0.15">
      <c r="B541" s="34" t="s">
        <v>73</v>
      </c>
      <c r="C541" s="233"/>
      <c r="D541" s="233"/>
      <c r="F541" s="18">
        <v>191</v>
      </c>
      <c r="G541" s="18">
        <v>166</v>
      </c>
      <c r="H541" s="18">
        <v>25</v>
      </c>
      <c r="I541" s="109">
        <f t="shared" si="142"/>
        <v>25.845737483085252</v>
      </c>
      <c r="J541" s="4">
        <f t="shared" si="142"/>
        <v>24.887556221889056</v>
      </c>
      <c r="K541" s="4">
        <f t="shared" si="142"/>
        <v>34.722222222222221</v>
      </c>
      <c r="L541" s="80"/>
      <c r="M541" s="80"/>
      <c r="N541" s="80"/>
      <c r="O541" s="80"/>
      <c r="P541" s="80"/>
    </row>
    <row r="542" spans="1:16" ht="14.85" customHeight="1" x14ac:dyDescent="0.15">
      <c r="B542" s="34" t="s">
        <v>74</v>
      </c>
      <c r="C542" s="233"/>
      <c r="D542" s="233"/>
      <c r="F542" s="18">
        <v>74</v>
      </c>
      <c r="G542" s="18">
        <v>67</v>
      </c>
      <c r="H542" s="18">
        <v>7</v>
      </c>
      <c r="I542" s="109">
        <f t="shared" si="142"/>
        <v>10.013531799729364</v>
      </c>
      <c r="J542" s="4">
        <f t="shared" si="142"/>
        <v>10.044977511244378</v>
      </c>
      <c r="K542" s="4">
        <f t="shared" si="142"/>
        <v>9.7222222222222232</v>
      </c>
      <c r="L542" s="80"/>
      <c r="M542" s="80"/>
      <c r="N542" s="80"/>
      <c r="O542" s="80"/>
      <c r="P542" s="80"/>
    </row>
    <row r="543" spans="1:16" ht="14.85" customHeight="1" x14ac:dyDescent="0.15">
      <c r="B543" s="34" t="s">
        <v>75</v>
      </c>
      <c r="C543" s="233"/>
      <c r="D543" s="233"/>
      <c r="F543" s="18">
        <v>6</v>
      </c>
      <c r="G543" s="18">
        <v>6</v>
      </c>
      <c r="H543" s="18">
        <v>0</v>
      </c>
      <c r="I543" s="109">
        <f t="shared" ref="I543:I544" si="143">F543/I$523*100</f>
        <v>0.81190798376184026</v>
      </c>
      <c r="J543" s="4">
        <f t="shared" ref="J543:J544" si="144">G543/J$523*100</f>
        <v>0.8995502248875562</v>
      </c>
      <c r="K543" s="4">
        <f t="shared" ref="K543:K544" si="145">H543/K$523*100</f>
        <v>0</v>
      </c>
      <c r="L543" s="80"/>
      <c r="M543" s="80"/>
      <c r="N543" s="80"/>
      <c r="O543" s="80"/>
      <c r="P543" s="80"/>
    </row>
    <row r="544" spans="1:16" ht="14.85" customHeight="1" x14ac:dyDescent="0.15">
      <c r="B544" s="34" t="s">
        <v>76</v>
      </c>
      <c r="C544" s="233"/>
      <c r="D544" s="233"/>
      <c r="F544" s="18">
        <v>0</v>
      </c>
      <c r="G544" s="18">
        <v>0</v>
      </c>
      <c r="H544" s="18">
        <v>0</v>
      </c>
      <c r="I544" s="109">
        <f t="shared" si="143"/>
        <v>0</v>
      </c>
      <c r="J544" s="4">
        <f t="shared" si="144"/>
        <v>0</v>
      </c>
      <c r="K544" s="4">
        <f t="shared" si="145"/>
        <v>0</v>
      </c>
      <c r="L544" s="80"/>
      <c r="M544" s="80"/>
      <c r="N544" s="80"/>
      <c r="O544" s="80"/>
      <c r="P544" s="80"/>
    </row>
    <row r="545" spans="1:16" ht="14.85" customHeight="1" x14ac:dyDescent="0.15">
      <c r="B545" s="34" t="s">
        <v>77</v>
      </c>
      <c r="C545" s="233"/>
      <c r="D545" s="233"/>
      <c r="F545" s="18">
        <v>0</v>
      </c>
      <c r="G545" s="18">
        <v>0</v>
      </c>
      <c r="H545" s="18">
        <v>0</v>
      </c>
      <c r="I545" s="109">
        <f t="shared" si="142"/>
        <v>0</v>
      </c>
      <c r="J545" s="4">
        <f t="shared" si="142"/>
        <v>0</v>
      </c>
      <c r="K545" s="4">
        <f t="shared" si="142"/>
        <v>0</v>
      </c>
      <c r="L545" s="80"/>
      <c r="M545" s="80"/>
      <c r="N545" s="80"/>
      <c r="O545" s="80"/>
      <c r="P545" s="80"/>
    </row>
    <row r="546" spans="1:16" ht="14.85" customHeight="1" x14ac:dyDescent="0.15">
      <c r="B546" s="34" t="s">
        <v>85</v>
      </c>
      <c r="C546" s="233"/>
      <c r="D546" s="233"/>
      <c r="F546" s="18">
        <v>0</v>
      </c>
      <c r="G546" s="18">
        <v>0</v>
      </c>
      <c r="H546" s="18">
        <v>0</v>
      </c>
      <c r="I546" s="109">
        <f t="shared" si="142"/>
        <v>0</v>
      </c>
      <c r="J546" s="4">
        <f t="shared" si="142"/>
        <v>0</v>
      </c>
      <c r="K546" s="4">
        <f t="shared" si="142"/>
        <v>0</v>
      </c>
      <c r="L546" s="80"/>
      <c r="M546" s="80"/>
      <c r="N546" s="80"/>
      <c r="O546" s="80"/>
      <c r="P546" s="80"/>
    </row>
    <row r="547" spans="1:16" ht="14.85" customHeight="1" x14ac:dyDescent="0.15">
      <c r="B547" s="35" t="s">
        <v>158</v>
      </c>
      <c r="C547" s="88"/>
      <c r="D547" s="88"/>
      <c r="E547" s="36"/>
      <c r="F547" s="19">
        <v>190</v>
      </c>
      <c r="G547" s="19">
        <v>171</v>
      </c>
      <c r="H547" s="19">
        <v>19</v>
      </c>
      <c r="I547" s="113">
        <f t="shared" si="142"/>
        <v>25.710419485791608</v>
      </c>
      <c r="J547" s="5">
        <f t="shared" si="142"/>
        <v>25.637181409295351</v>
      </c>
      <c r="K547" s="5">
        <f t="shared" si="142"/>
        <v>26.388888888888889</v>
      </c>
      <c r="L547" s="23"/>
      <c r="M547" s="23"/>
      <c r="N547" s="23"/>
      <c r="O547" s="23"/>
      <c r="P547" s="23"/>
    </row>
    <row r="548" spans="1:16" ht="14.85" customHeight="1" x14ac:dyDescent="0.15">
      <c r="B548" s="38" t="s">
        <v>1</v>
      </c>
      <c r="C548" s="78"/>
      <c r="D548" s="78"/>
      <c r="E548" s="28"/>
      <c r="F548" s="39">
        <f>SUM(F540:F547)</f>
        <v>739</v>
      </c>
      <c r="G548" s="39">
        <f>SUM(G540:G547)</f>
        <v>667</v>
      </c>
      <c r="H548" s="39">
        <f>SUM(H540:H547)</f>
        <v>72</v>
      </c>
      <c r="I548" s="110">
        <f>IF(SUM(I540:I547)&gt;100,"－",SUM(I540:I547))</f>
        <v>100</v>
      </c>
      <c r="J548" s="6">
        <f>IF(SUM(J540:J547)&gt;100,"－",SUM(J540:J547))</f>
        <v>100.00000000000001</v>
      </c>
      <c r="K548" s="6">
        <f>IF(SUM(K540:K547)&gt;100,"－",SUM(K540:K547))</f>
        <v>100</v>
      </c>
      <c r="L548" s="23"/>
      <c r="M548" s="23"/>
      <c r="N548" s="23"/>
      <c r="O548" s="23"/>
      <c r="P548" s="23"/>
    </row>
    <row r="549" spans="1:16" ht="14.85" customHeight="1" x14ac:dyDescent="0.15">
      <c r="B549" s="38" t="s">
        <v>107</v>
      </c>
      <c r="C549" s="78"/>
      <c r="D549" s="78"/>
      <c r="E549" s="29"/>
      <c r="F549" s="41">
        <v>0.67741935483870963</v>
      </c>
      <c r="G549" s="71">
        <v>0.67741935483870963</v>
      </c>
      <c r="H549" s="71">
        <v>0.75471698113207553</v>
      </c>
      <c r="I549" s="23"/>
      <c r="J549" s="23"/>
      <c r="K549" s="23"/>
      <c r="L549" s="23"/>
      <c r="M549" s="23"/>
      <c r="N549" s="23"/>
      <c r="O549" s="23"/>
      <c r="P549" s="23"/>
    </row>
    <row r="550" spans="1:16" ht="14.85" customHeight="1" x14ac:dyDescent="0.15">
      <c r="B550" s="38" t="s">
        <v>108</v>
      </c>
      <c r="C550" s="78"/>
      <c r="D550" s="78"/>
      <c r="E550" s="29"/>
      <c r="F550" s="41">
        <v>5</v>
      </c>
      <c r="G550" s="71">
        <v>5</v>
      </c>
      <c r="H550" s="71">
        <v>3</v>
      </c>
      <c r="I550" s="23"/>
      <c r="J550" s="23"/>
      <c r="K550" s="23"/>
      <c r="L550" s="23"/>
      <c r="M550" s="23"/>
      <c r="N550" s="23"/>
      <c r="O550" s="23"/>
      <c r="P550" s="23"/>
    </row>
    <row r="551" spans="1:16" ht="14.85" customHeight="1" x14ac:dyDescent="0.15">
      <c r="B551" s="62"/>
      <c r="C551" s="62"/>
      <c r="D551" s="45"/>
      <c r="E551" s="45"/>
      <c r="F551" s="45"/>
      <c r="G551" s="45"/>
      <c r="H551" s="92"/>
      <c r="I551" s="46"/>
    </row>
    <row r="552" spans="1:16" ht="15" customHeight="1" x14ac:dyDescent="0.15">
      <c r="A552" s="1" t="s">
        <v>621</v>
      </c>
      <c r="B552" s="22"/>
      <c r="C552" s="22"/>
      <c r="H552" s="7"/>
      <c r="I552" s="7"/>
    </row>
    <row r="553" spans="1:16" ht="13.65" customHeight="1" x14ac:dyDescent="0.15">
      <c r="B553" s="64"/>
      <c r="C553" s="33"/>
      <c r="D553" s="33"/>
      <c r="E553" s="33"/>
      <c r="F553" s="79"/>
      <c r="G553" s="83" t="s">
        <v>2</v>
      </c>
      <c r="H553" s="86"/>
      <c r="I553" s="106"/>
      <c r="J553" s="83" t="s">
        <v>3</v>
      </c>
      <c r="K553" s="84"/>
    </row>
    <row r="554" spans="1:16" ht="19.2" x14ac:dyDescent="0.15">
      <c r="B554" s="77"/>
      <c r="F554" s="96" t="s">
        <v>4</v>
      </c>
      <c r="G554" s="96" t="s">
        <v>210</v>
      </c>
      <c r="H554" s="96" t="s">
        <v>212</v>
      </c>
      <c r="I554" s="105" t="s">
        <v>4</v>
      </c>
      <c r="J554" s="96" t="s">
        <v>210</v>
      </c>
      <c r="K554" s="96" t="s">
        <v>212</v>
      </c>
    </row>
    <row r="555" spans="1:16" ht="12" customHeight="1" x14ac:dyDescent="0.15">
      <c r="B555" s="35"/>
      <c r="C555" s="88"/>
      <c r="D555" s="88"/>
      <c r="E555" s="36"/>
      <c r="F555" s="37"/>
      <c r="G555" s="37"/>
      <c r="H555" s="37"/>
      <c r="I555" s="107">
        <f>F$242</f>
        <v>739</v>
      </c>
      <c r="J555" s="2">
        <f>G$242</f>
        <v>667</v>
      </c>
      <c r="K555" s="2">
        <f>H$242</f>
        <v>72</v>
      </c>
      <c r="L555" s="90"/>
      <c r="M555" s="90"/>
      <c r="N555" s="90"/>
      <c r="O555" s="90"/>
      <c r="P555" s="90"/>
    </row>
    <row r="556" spans="1:16" ht="15" customHeight="1" x14ac:dyDescent="0.15">
      <c r="B556" s="34" t="s">
        <v>146</v>
      </c>
      <c r="C556" s="233"/>
      <c r="D556" s="233"/>
      <c r="F556" s="18">
        <v>8</v>
      </c>
      <c r="G556" s="18">
        <v>8</v>
      </c>
      <c r="H556" s="18">
        <v>0</v>
      </c>
      <c r="I556" s="109">
        <f t="shared" ref="I556:K562" si="146">F556/I$523*100</f>
        <v>1.0825439783491204</v>
      </c>
      <c r="J556" s="4">
        <f t="shared" si="146"/>
        <v>1.199400299850075</v>
      </c>
      <c r="K556" s="4">
        <f t="shared" si="146"/>
        <v>0</v>
      </c>
      <c r="L556" s="80"/>
      <c r="M556" s="80"/>
      <c r="N556" s="80"/>
      <c r="O556" s="80"/>
      <c r="P556" s="80"/>
    </row>
    <row r="557" spans="1:16" ht="15" customHeight="1" x14ac:dyDescent="0.15">
      <c r="B557" s="34" t="s">
        <v>147</v>
      </c>
      <c r="C557" s="233"/>
      <c r="D557" s="233"/>
      <c r="F557" s="18">
        <v>45</v>
      </c>
      <c r="G557" s="18">
        <v>44</v>
      </c>
      <c r="H557" s="18">
        <v>1</v>
      </c>
      <c r="I557" s="109">
        <f t="shared" si="146"/>
        <v>6.0893098782138031</v>
      </c>
      <c r="J557" s="4">
        <f t="shared" si="146"/>
        <v>6.5967016491754125</v>
      </c>
      <c r="K557" s="4">
        <f t="shared" si="146"/>
        <v>1.3888888888888888</v>
      </c>
      <c r="L557" s="80"/>
      <c r="M557" s="80"/>
      <c r="N557" s="80"/>
      <c r="O557" s="80"/>
      <c r="P557" s="80"/>
    </row>
    <row r="558" spans="1:16" ht="15" customHeight="1" x14ac:dyDescent="0.15">
      <c r="B558" s="34" t="s">
        <v>208</v>
      </c>
      <c r="C558" s="233"/>
      <c r="D558" s="233"/>
      <c r="F558" s="18">
        <v>65</v>
      </c>
      <c r="G558" s="18">
        <v>63</v>
      </c>
      <c r="H558" s="18">
        <v>2</v>
      </c>
      <c r="I558" s="109">
        <f t="shared" si="146"/>
        <v>8.7956698240866036</v>
      </c>
      <c r="J558" s="4">
        <f t="shared" si="146"/>
        <v>9.4452773613193397</v>
      </c>
      <c r="K558" s="4">
        <f t="shared" si="146"/>
        <v>2.7777777777777777</v>
      </c>
      <c r="L558" s="80"/>
      <c r="M558" s="80"/>
      <c r="N558" s="80"/>
      <c r="O558" s="80"/>
      <c r="P558" s="80"/>
    </row>
    <row r="559" spans="1:16" ht="15" customHeight="1" x14ac:dyDescent="0.15">
      <c r="B559" s="34" t="s">
        <v>209</v>
      </c>
      <c r="C559" s="233"/>
      <c r="D559" s="233"/>
      <c r="F559" s="18">
        <v>125</v>
      </c>
      <c r="G559" s="18">
        <v>112</v>
      </c>
      <c r="H559" s="18">
        <v>13</v>
      </c>
      <c r="I559" s="109">
        <f t="shared" si="146"/>
        <v>16.914749661705006</v>
      </c>
      <c r="J559" s="4">
        <f t="shared" si="146"/>
        <v>16.791604197901052</v>
      </c>
      <c r="K559" s="4">
        <f t="shared" si="146"/>
        <v>18.055555555555554</v>
      </c>
      <c r="L559" s="80"/>
      <c r="M559" s="80"/>
      <c r="N559" s="80"/>
      <c r="O559" s="80"/>
      <c r="P559" s="80"/>
    </row>
    <row r="560" spans="1:16" ht="15" customHeight="1" x14ac:dyDescent="0.15">
      <c r="B560" s="34" t="s">
        <v>182</v>
      </c>
      <c r="C560" s="233"/>
      <c r="D560" s="233"/>
      <c r="F560" s="18">
        <v>68</v>
      </c>
      <c r="G560" s="18">
        <v>65</v>
      </c>
      <c r="H560" s="18">
        <v>3</v>
      </c>
      <c r="I560" s="109">
        <f t="shared" si="146"/>
        <v>9.2016238159675225</v>
      </c>
      <c r="J560" s="4">
        <f t="shared" si="146"/>
        <v>9.7451274362818587</v>
      </c>
      <c r="K560" s="4">
        <f t="shared" si="146"/>
        <v>4.1666666666666661</v>
      </c>
      <c r="L560" s="80"/>
      <c r="M560" s="80"/>
      <c r="N560" s="80"/>
      <c r="O560" s="80"/>
      <c r="P560" s="80"/>
    </row>
    <row r="561" spans="1:16" ht="15" customHeight="1" x14ac:dyDescent="0.15">
      <c r="B561" s="34" t="s">
        <v>478</v>
      </c>
      <c r="C561" s="233"/>
      <c r="D561" s="233"/>
      <c r="F561" s="18">
        <v>123</v>
      </c>
      <c r="G561" s="18">
        <v>105</v>
      </c>
      <c r="H561" s="18">
        <v>18</v>
      </c>
      <c r="I561" s="109">
        <f t="shared" si="146"/>
        <v>16.644113667117725</v>
      </c>
      <c r="J561" s="4">
        <f t="shared" si="146"/>
        <v>15.742128935532234</v>
      </c>
      <c r="K561" s="4">
        <f t="shared" si="146"/>
        <v>25</v>
      </c>
      <c r="L561" s="80"/>
      <c r="M561" s="80"/>
      <c r="N561" s="80"/>
      <c r="O561" s="80"/>
      <c r="P561" s="80"/>
    </row>
    <row r="562" spans="1:16" ht="15" customHeight="1" x14ac:dyDescent="0.15">
      <c r="B562" s="35" t="s">
        <v>158</v>
      </c>
      <c r="C562" s="88"/>
      <c r="D562" s="88"/>
      <c r="E562" s="36"/>
      <c r="F562" s="19">
        <v>305</v>
      </c>
      <c r="G562" s="19">
        <v>270</v>
      </c>
      <c r="H562" s="19">
        <v>35</v>
      </c>
      <c r="I562" s="113">
        <f t="shared" si="146"/>
        <v>41.271989174560211</v>
      </c>
      <c r="J562" s="5">
        <f t="shared" si="146"/>
        <v>40.479760119940025</v>
      </c>
      <c r="K562" s="5">
        <f t="shared" si="146"/>
        <v>48.611111111111107</v>
      </c>
      <c r="L562" s="23"/>
      <c r="M562" s="23"/>
      <c r="N562" s="23"/>
      <c r="O562" s="23"/>
      <c r="P562" s="23"/>
    </row>
    <row r="563" spans="1:16" ht="15" customHeight="1" x14ac:dyDescent="0.15">
      <c r="B563" s="38" t="s">
        <v>1</v>
      </c>
      <c r="C563" s="78"/>
      <c r="D563" s="78"/>
      <c r="E563" s="28"/>
      <c r="F563" s="39">
        <f>SUM(F556:F562)</f>
        <v>739</v>
      </c>
      <c r="G563" s="39">
        <f>SUM(G556:G562)</f>
        <v>667</v>
      </c>
      <c r="H563" s="39">
        <f>SUM(H556:H562)</f>
        <v>72</v>
      </c>
      <c r="I563" s="110">
        <f>IF(SUM(I556:I562)&gt;100,"－",SUM(I556:I562))</f>
        <v>100</v>
      </c>
      <c r="J563" s="6">
        <f>IF(SUM(J556:J562)&gt;100,"－",SUM(J556:J562))</f>
        <v>100</v>
      </c>
      <c r="K563" s="6">
        <f>IF(SUM(K556:K562)&gt;100,"－",SUM(K556:K562))</f>
        <v>100</v>
      </c>
      <c r="L563" s="23"/>
      <c r="M563" s="23"/>
      <c r="N563" s="23"/>
      <c r="O563" s="23"/>
      <c r="P563" s="23"/>
    </row>
    <row r="564" spans="1:16" ht="15" customHeight="1" x14ac:dyDescent="0.15">
      <c r="B564" s="38" t="s">
        <v>91</v>
      </c>
      <c r="C564" s="78"/>
      <c r="D564" s="78"/>
      <c r="E564" s="29"/>
      <c r="F564" s="41">
        <v>72.445766761357433</v>
      </c>
      <c r="G564" s="71">
        <v>72.445766761357433</v>
      </c>
      <c r="H564" s="71">
        <v>84.146742626155685</v>
      </c>
      <c r="I564" s="23"/>
      <c r="J564" s="23"/>
      <c r="K564" s="23"/>
      <c r="L564" s="23"/>
      <c r="M564" s="23"/>
      <c r="N564" s="23"/>
      <c r="O564" s="23"/>
      <c r="P564" s="23"/>
    </row>
    <row r="565" spans="1:16" ht="15" customHeight="1" x14ac:dyDescent="0.15">
      <c r="B565" s="62"/>
      <c r="C565" s="62"/>
      <c r="D565" s="45"/>
      <c r="E565" s="45"/>
      <c r="F565" s="45"/>
      <c r="G565" s="45"/>
      <c r="H565" s="92"/>
      <c r="I565" s="46"/>
    </row>
    <row r="566" spans="1:16" ht="15" customHeight="1" x14ac:dyDescent="0.15">
      <c r="A566" s="1" t="s">
        <v>622</v>
      </c>
      <c r="B566" s="22"/>
      <c r="C566" s="22"/>
      <c r="H566" s="7"/>
      <c r="I566" s="7"/>
    </row>
    <row r="567" spans="1:16" ht="13.65" customHeight="1" x14ac:dyDescent="0.15">
      <c r="B567" s="64"/>
      <c r="C567" s="33"/>
      <c r="D567" s="33"/>
      <c r="E567" s="33"/>
      <c r="F567" s="79"/>
      <c r="G567" s="83" t="s">
        <v>2</v>
      </c>
      <c r="H567" s="86"/>
      <c r="I567" s="106"/>
      <c r="J567" s="83" t="s">
        <v>3</v>
      </c>
      <c r="K567" s="84"/>
    </row>
    <row r="568" spans="1:16" ht="19.2" x14ac:dyDescent="0.15">
      <c r="B568" s="77"/>
      <c r="F568" s="96" t="s">
        <v>4</v>
      </c>
      <c r="G568" s="96" t="s">
        <v>210</v>
      </c>
      <c r="H568" s="96" t="s">
        <v>212</v>
      </c>
      <c r="I568" s="105" t="s">
        <v>4</v>
      </c>
      <c r="J568" s="96" t="s">
        <v>210</v>
      </c>
      <c r="K568" s="96" t="s">
        <v>212</v>
      </c>
    </row>
    <row r="569" spans="1:16" ht="12" customHeight="1" x14ac:dyDescent="0.15">
      <c r="B569" s="35"/>
      <c r="C569" s="88"/>
      <c r="D569" s="88"/>
      <c r="E569" s="36"/>
      <c r="F569" s="37"/>
      <c r="G569" s="37"/>
      <c r="H569" s="37"/>
      <c r="I569" s="107">
        <f>F$242</f>
        <v>739</v>
      </c>
      <c r="J569" s="2">
        <f>G$242</f>
        <v>667</v>
      </c>
      <c r="K569" s="2">
        <f>H$242</f>
        <v>72</v>
      </c>
      <c r="L569" s="90"/>
      <c r="M569" s="90"/>
      <c r="N569" s="90"/>
      <c r="O569" s="90"/>
      <c r="P569" s="90"/>
    </row>
    <row r="570" spans="1:16" ht="15" customHeight="1" x14ac:dyDescent="0.15">
      <c r="B570" s="34" t="s">
        <v>186</v>
      </c>
      <c r="C570" s="233"/>
      <c r="D570" s="233"/>
      <c r="F570" s="18">
        <v>8</v>
      </c>
      <c r="G570" s="18">
        <v>8</v>
      </c>
      <c r="H570" s="18">
        <v>0</v>
      </c>
      <c r="I570" s="109">
        <f t="shared" ref="I570:K576" si="147">F570/I$569*100</f>
        <v>1.0825439783491204</v>
      </c>
      <c r="J570" s="4">
        <f t="shared" si="147"/>
        <v>1.199400299850075</v>
      </c>
      <c r="K570" s="4">
        <f t="shared" si="147"/>
        <v>0</v>
      </c>
      <c r="L570" s="80"/>
      <c r="M570" s="80"/>
      <c r="N570" s="80"/>
      <c r="O570" s="80"/>
      <c r="P570" s="80"/>
    </row>
    <row r="571" spans="1:16" ht="15" customHeight="1" x14ac:dyDescent="0.15">
      <c r="B571" s="34" t="s">
        <v>103</v>
      </c>
      <c r="C571" s="233"/>
      <c r="D571" s="233"/>
      <c r="F571" s="18">
        <v>75</v>
      </c>
      <c r="G571" s="18">
        <v>67</v>
      </c>
      <c r="H571" s="18">
        <v>8</v>
      </c>
      <c r="I571" s="109">
        <f t="shared" si="147"/>
        <v>10.148849797023004</v>
      </c>
      <c r="J571" s="4">
        <f t="shared" si="147"/>
        <v>10.044977511244378</v>
      </c>
      <c r="K571" s="4">
        <f t="shared" si="147"/>
        <v>11.111111111111111</v>
      </c>
      <c r="L571" s="80"/>
      <c r="M571" s="80"/>
      <c r="N571" s="80"/>
      <c r="O571" s="80"/>
      <c r="P571" s="80"/>
    </row>
    <row r="572" spans="1:16" ht="15" customHeight="1" x14ac:dyDescent="0.15">
      <c r="B572" s="34" t="s">
        <v>104</v>
      </c>
      <c r="C572" s="233"/>
      <c r="D572" s="233"/>
      <c r="F572" s="18">
        <v>291</v>
      </c>
      <c r="G572" s="18">
        <v>248</v>
      </c>
      <c r="H572" s="18">
        <v>43</v>
      </c>
      <c r="I572" s="109">
        <f t="shared" si="147"/>
        <v>39.377537212449255</v>
      </c>
      <c r="J572" s="4">
        <f t="shared" si="147"/>
        <v>37.181409295352324</v>
      </c>
      <c r="K572" s="4">
        <f t="shared" si="147"/>
        <v>59.722222222222221</v>
      </c>
      <c r="L572" s="80"/>
      <c r="M572" s="80"/>
      <c r="N572" s="80"/>
      <c r="O572" s="80"/>
      <c r="P572" s="80"/>
    </row>
    <row r="573" spans="1:16" ht="15" customHeight="1" x14ac:dyDescent="0.15">
      <c r="B573" s="34" t="s">
        <v>105</v>
      </c>
      <c r="C573" s="233"/>
      <c r="D573" s="233"/>
      <c r="F573" s="18">
        <v>174</v>
      </c>
      <c r="G573" s="18">
        <v>164</v>
      </c>
      <c r="H573" s="18">
        <v>10</v>
      </c>
      <c r="I573" s="109">
        <f t="shared" si="147"/>
        <v>23.545331529093367</v>
      </c>
      <c r="J573" s="4">
        <f t="shared" si="147"/>
        <v>24.587706146926536</v>
      </c>
      <c r="K573" s="4">
        <f t="shared" si="147"/>
        <v>13.888888888888889</v>
      </c>
      <c r="L573" s="80"/>
      <c r="M573" s="80"/>
      <c r="N573" s="80"/>
      <c r="O573" s="80"/>
      <c r="P573" s="80"/>
    </row>
    <row r="574" spans="1:16" ht="15" customHeight="1" x14ac:dyDescent="0.15">
      <c r="B574" s="34" t="s">
        <v>106</v>
      </c>
      <c r="C574" s="233"/>
      <c r="D574" s="233"/>
      <c r="F574" s="18">
        <v>35</v>
      </c>
      <c r="G574" s="18">
        <v>30</v>
      </c>
      <c r="H574" s="18">
        <v>5</v>
      </c>
      <c r="I574" s="109">
        <f t="shared" si="147"/>
        <v>4.7361299052774015</v>
      </c>
      <c r="J574" s="4">
        <f t="shared" si="147"/>
        <v>4.497751124437781</v>
      </c>
      <c r="K574" s="4">
        <f t="shared" si="147"/>
        <v>6.9444444444444446</v>
      </c>
      <c r="L574" s="80"/>
      <c r="M574" s="80"/>
      <c r="N574" s="80"/>
      <c r="O574" s="80"/>
      <c r="P574" s="80"/>
    </row>
    <row r="575" spans="1:16" ht="15" customHeight="1" x14ac:dyDescent="0.15">
      <c r="B575" s="34" t="s">
        <v>129</v>
      </c>
      <c r="C575" s="233"/>
      <c r="D575" s="233"/>
      <c r="F575" s="18">
        <v>23</v>
      </c>
      <c r="G575" s="18">
        <v>21</v>
      </c>
      <c r="H575" s="18">
        <v>2</v>
      </c>
      <c r="I575" s="109">
        <f t="shared" si="147"/>
        <v>3.1123139377537212</v>
      </c>
      <c r="J575" s="4">
        <f t="shared" si="147"/>
        <v>3.1484257871064467</v>
      </c>
      <c r="K575" s="4">
        <f t="shared" si="147"/>
        <v>2.7777777777777777</v>
      </c>
      <c r="L575" s="80"/>
      <c r="M575" s="80"/>
      <c r="N575" s="80"/>
      <c r="O575" s="80"/>
      <c r="P575" s="80"/>
    </row>
    <row r="576" spans="1:16" ht="15" customHeight="1" x14ac:dyDescent="0.15">
      <c r="B576" s="35" t="s">
        <v>158</v>
      </c>
      <c r="C576" s="88"/>
      <c r="D576" s="88"/>
      <c r="E576" s="36"/>
      <c r="F576" s="19">
        <v>133</v>
      </c>
      <c r="G576" s="19">
        <v>129</v>
      </c>
      <c r="H576" s="19">
        <v>4</v>
      </c>
      <c r="I576" s="113">
        <f t="shared" si="147"/>
        <v>17.997293640054128</v>
      </c>
      <c r="J576" s="5">
        <f t="shared" si="147"/>
        <v>19.340329835082461</v>
      </c>
      <c r="K576" s="5">
        <f t="shared" si="147"/>
        <v>5.5555555555555554</v>
      </c>
      <c r="L576" s="23"/>
      <c r="M576" s="23"/>
      <c r="N576" s="23"/>
      <c r="O576" s="23"/>
      <c r="P576" s="23"/>
    </row>
    <row r="577" spans="1:16" ht="15" customHeight="1" x14ac:dyDescent="0.15">
      <c r="B577" s="38" t="s">
        <v>1</v>
      </c>
      <c r="C577" s="78"/>
      <c r="D577" s="78"/>
      <c r="E577" s="28"/>
      <c r="F577" s="39">
        <f>SUM(F570:F576)</f>
        <v>739</v>
      </c>
      <c r="G577" s="39">
        <f>SUM(G570:G576)</f>
        <v>667</v>
      </c>
      <c r="H577" s="39">
        <f>SUM(H570:H576)</f>
        <v>72</v>
      </c>
      <c r="I577" s="110">
        <f>IF(SUM(I570:I576)&gt;100,"－",SUM(I570:I576))</f>
        <v>100</v>
      </c>
      <c r="J577" s="6">
        <f>IF(SUM(J570:J576)&gt;100,"－",SUM(J570:J576))</f>
        <v>100</v>
      </c>
      <c r="K577" s="6">
        <f>IF(SUM(K570:K576)&gt;100,"－",SUM(K570:K576))</f>
        <v>99.999999999999986</v>
      </c>
      <c r="L577" s="23"/>
      <c r="M577" s="23"/>
      <c r="N577" s="23"/>
      <c r="O577" s="23"/>
      <c r="P577" s="23"/>
    </row>
    <row r="578" spans="1:16" ht="15" customHeight="1" x14ac:dyDescent="0.15">
      <c r="B578" s="38" t="s">
        <v>107</v>
      </c>
      <c r="C578" s="78"/>
      <c r="D578" s="78"/>
      <c r="E578" s="29"/>
      <c r="F578" s="41">
        <v>2.3996282527881041</v>
      </c>
      <c r="G578" s="71">
        <v>2.3996282527881041</v>
      </c>
      <c r="H578" s="71">
        <v>2.2794117647058822</v>
      </c>
      <c r="I578" s="23"/>
      <c r="J578" s="23"/>
      <c r="K578" s="23"/>
      <c r="L578" s="23"/>
      <c r="M578" s="23"/>
      <c r="N578" s="23"/>
      <c r="O578" s="23"/>
      <c r="P578" s="23"/>
    </row>
    <row r="579" spans="1:16" ht="15" customHeight="1" x14ac:dyDescent="0.15">
      <c r="B579" s="38" t="s">
        <v>108</v>
      </c>
      <c r="C579" s="78"/>
      <c r="D579" s="78"/>
      <c r="E579" s="29"/>
      <c r="F579" s="185">
        <v>11</v>
      </c>
      <c r="G579" s="47">
        <v>11</v>
      </c>
      <c r="H579" s="47">
        <v>6</v>
      </c>
      <c r="I579" s="23"/>
      <c r="J579" s="23"/>
      <c r="K579" s="23"/>
      <c r="L579" s="23"/>
      <c r="M579" s="23"/>
      <c r="N579" s="23"/>
      <c r="O579" s="23"/>
      <c r="P579" s="23"/>
    </row>
    <row r="580" spans="1:16" ht="15" customHeight="1" x14ac:dyDescent="0.15">
      <c r="B580" s="62"/>
      <c r="C580" s="62"/>
      <c r="D580" s="45"/>
      <c r="E580" s="45"/>
      <c r="F580" s="45"/>
      <c r="G580" s="45"/>
      <c r="H580" s="92"/>
      <c r="I580" s="46"/>
    </row>
    <row r="581" spans="1:16" ht="15" customHeight="1" x14ac:dyDescent="0.15">
      <c r="A581" s="1" t="s">
        <v>623</v>
      </c>
      <c r="B581" s="22"/>
      <c r="C581" s="22"/>
      <c r="H581" s="7"/>
      <c r="I581" s="7"/>
    </row>
    <row r="582" spans="1:16" ht="13.65" customHeight="1" x14ac:dyDescent="0.15">
      <c r="B582" s="64"/>
      <c r="C582" s="33"/>
      <c r="D582" s="33"/>
      <c r="E582" s="33"/>
      <c r="F582" s="79"/>
      <c r="G582" s="83" t="s">
        <v>2</v>
      </c>
      <c r="H582" s="86"/>
      <c r="I582" s="106"/>
      <c r="J582" s="83" t="s">
        <v>3</v>
      </c>
      <c r="K582" s="84"/>
    </row>
    <row r="583" spans="1:16" ht="19.2" x14ac:dyDescent="0.15">
      <c r="B583" s="77"/>
      <c r="F583" s="96" t="s">
        <v>4</v>
      </c>
      <c r="G583" s="96" t="s">
        <v>210</v>
      </c>
      <c r="H583" s="96" t="s">
        <v>212</v>
      </c>
      <c r="I583" s="105" t="s">
        <v>4</v>
      </c>
      <c r="J583" s="96" t="s">
        <v>210</v>
      </c>
      <c r="K583" s="96" t="s">
        <v>212</v>
      </c>
    </row>
    <row r="584" spans="1:16" ht="12" customHeight="1" x14ac:dyDescent="0.15">
      <c r="B584" s="35"/>
      <c r="C584" s="88"/>
      <c r="D584" s="88"/>
      <c r="E584" s="36"/>
      <c r="F584" s="37"/>
      <c r="G584" s="37"/>
      <c r="H584" s="37"/>
      <c r="I584" s="107">
        <f>F$242</f>
        <v>739</v>
      </c>
      <c r="J584" s="2">
        <f>G$242</f>
        <v>667</v>
      </c>
      <c r="K584" s="2">
        <f>H$242</f>
        <v>72</v>
      </c>
      <c r="L584" s="90"/>
      <c r="M584" s="90"/>
      <c r="N584" s="90"/>
      <c r="O584" s="90"/>
      <c r="P584" s="90"/>
    </row>
    <row r="585" spans="1:16" ht="15" customHeight="1" x14ac:dyDescent="0.15">
      <c r="B585" s="34" t="s">
        <v>186</v>
      </c>
      <c r="C585" s="233"/>
      <c r="D585" s="233"/>
      <c r="F585" s="18">
        <v>481</v>
      </c>
      <c r="G585" s="18">
        <v>422</v>
      </c>
      <c r="H585" s="18">
        <v>59</v>
      </c>
      <c r="I585" s="109">
        <f t="shared" ref="I585:K588" si="148">F585/I$569*100</f>
        <v>65.087956698240873</v>
      </c>
      <c r="J585" s="4">
        <f t="shared" si="148"/>
        <v>63.268365817091457</v>
      </c>
      <c r="K585" s="4">
        <f t="shared" si="148"/>
        <v>81.944444444444443</v>
      </c>
      <c r="L585" s="80"/>
      <c r="M585" s="80"/>
      <c r="N585" s="80"/>
      <c r="O585" s="80"/>
      <c r="P585" s="80"/>
    </row>
    <row r="586" spans="1:16" ht="15" customHeight="1" x14ac:dyDescent="0.15">
      <c r="B586" s="34" t="s">
        <v>103</v>
      </c>
      <c r="C586" s="233"/>
      <c r="D586" s="233"/>
      <c r="F586" s="18">
        <v>92</v>
      </c>
      <c r="G586" s="18">
        <v>90</v>
      </c>
      <c r="H586" s="18">
        <v>2</v>
      </c>
      <c r="I586" s="109">
        <f t="shared" si="148"/>
        <v>12.449255751014885</v>
      </c>
      <c r="J586" s="4">
        <f t="shared" si="148"/>
        <v>13.493253373313344</v>
      </c>
      <c r="K586" s="4">
        <f t="shared" si="148"/>
        <v>2.7777777777777777</v>
      </c>
      <c r="L586" s="80"/>
      <c r="M586" s="80"/>
      <c r="N586" s="80"/>
      <c r="O586" s="80"/>
      <c r="P586" s="80"/>
    </row>
    <row r="587" spans="1:16" ht="15" customHeight="1" x14ac:dyDescent="0.15">
      <c r="B587" s="34" t="s">
        <v>440</v>
      </c>
      <c r="C587" s="233"/>
      <c r="D587" s="233"/>
      <c r="F587" s="18">
        <v>3</v>
      </c>
      <c r="G587" s="18">
        <v>3</v>
      </c>
      <c r="H587" s="18">
        <v>0</v>
      </c>
      <c r="I587" s="109">
        <f t="shared" si="148"/>
        <v>0.40595399188092013</v>
      </c>
      <c r="J587" s="4">
        <f t="shared" si="148"/>
        <v>0.4497751124437781</v>
      </c>
      <c r="K587" s="4">
        <f t="shared" si="148"/>
        <v>0</v>
      </c>
      <c r="L587" s="80"/>
      <c r="M587" s="80"/>
      <c r="N587" s="80"/>
      <c r="O587" s="80"/>
      <c r="P587" s="80"/>
    </row>
    <row r="588" spans="1:16" ht="15" customHeight="1" x14ac:dyDescent="0.15">
      <c r="B588" s="35" t="s">
        <v>158</v>
      </c>
      <c r="C588" s="88"/>
      <c r="D588" s="88"/>
      <c r="E588" s="36"/>
      <c r="F588" s="19">
        <v>163</v>
      </c>
      <c r="G588" s="19">
        <v>152</v>
      </c>
      <c r="H588" s="19">
        <v>11</v>
      </c>
      <c r="I588" s="113">
        <f t="shared" si="148"/>
        <v>22.056833558863328</v>
      </c>
      <c r="J588" s="5">
        <f t="shared" si="148"/>
        <v>22.788605697151425</v>
      </c>
      <c r="K588" s="5">
        <f t="shared" si="148"/>
        <v>15.277777777777779</v>
      </c>
      <c r="L588" s="23"/>
      <c r="M588" s="23"/>
      <c r="N588" s="23"/>
      <c r="O588" s="23"/>
      <c r="P588" s="23"/>
    </row>
    <row r="589" spans="1:16" ht="15" customHeight="1" x14ac:dyDescent="0.15">
      <c r="B589" s="38" t="s">
        <v>1</v>
      </c>
      <c r="C589" s="78"/>
      <c r="D589" s="78"/>
      <c r="E589" s="28"/>
      <c r="F589" s="39">
        <f>SUM(F585:F588)</f>
        <v>739</v>
      </c>
      <c r="G589" s="39">
        <f>SUM(G585:G588)</f>
        <v>667</v>
      </c>
      <c r="H589" s="39">
        <f>SUM(H585:H588)</f>
        <v>72</v>
      </c>
      <c r="I589" s="110">
        <f>IF(SUM(I585:I588)&gt;100,"－",SUM(I585:I588))</f>
        <v>100.00000000000001</v>
      </c>
      <c r="J589" s="6">
        <f>IF(SUM(J585:J588)&gt;100,"－",SUM(J585:J588))</f>
        <v>100</v>
      </c>
      <c r="K589" s="6">
        <f>IF(SUM(K585:K588)&gt;100,"－",SUM(K585:K588))</f>
        <v>100</v>
      </c>
      <c r="L589" s="23"/>
      <c r="M589" s="23"/>
      <c r="N589" s="23"/>
      <c r="O589" s="23"/>
      <c r="P589" s="23"/>
    </row>
    <row r="590" spans="1:16" ht="15" customHeight="1" x14ac:dyDescent="0.15">
      <c r="B590" s="38" t="s">
        <v>1017</v>
      </c>
      <c r="C590" s="78"/>
      <c r="D590" s="78"/>
      <c r="E590" s="29"/>
      <c r="F590" s="41">
        <v>0.1941747572815534</v>
      </c>
      <c r="G590" s="71">
        <v>0.1941747572815534</v>
      </c>
      <c r="H590" s="71">
        <v>3.2786885245901641E-2</v>
      </c>
      <c r="I590" s="23"/>
      <c r="J590" s="23"/>
      <c r="K590" s="23"/>
      <c r="L590" s="23"/>
      <c r="M590" s="23"/>
      <c r="N590" s="23"/>
      <c r="O590" s="23"/>
      <c r="P590" s="23"/>
    </row>
    <row r="591" spans="1:16" ht="15" customHeight="1" x14ac:dyDescent="0.15">
      <c r="B591" s="38" t="s">
        <v>1018</v>
      </c>
      <c r="C591" s="78"/>
      <c r="D591" s="78"/>
      <c r="E591" s="29"/>
      <c r="F591" s="41">
        <v>1.075268817204301</v>
      </c>
      <c r="G591" s="71">
        <v>1.075268817204301</v>
      </c>
      <c r="H591" s="71">
        <v>1</v>
      </c>
      <c r="I591" s="23"/>
      <c r="J591" s="23"/>
      <c r="K591" s="23"/>
      <c r="L591" s="23"/>
      <c r="M591" s="23"/>
      <c r="N591" s="23"/>
      <c r="O591" s="23"/>
      <c r="P591" s="23"/>
    </row>
    <row r="592" spans="1:16" ht="15" customHeight="1" x14ac:dyDescent="0.15">
      <c r="B592" s="38" t="s">
        <v>108</v>
      </c>
      <c r="C592" s="78"/>
      <c r="D592" s="78"/>
      <c r="E592" s="29"/>
      <c r="F592" s="185">
        <v>5</v>
      </c>
      <c r="G592" s="47">
        <v>5</v>
      </c>
      <c r="H592" s="47">
        <v>1</v>
      </c>
      <c r="I592" s="23"/>
      <c r="J592" s="23"/>
      <c r="K592" s="23"/>
      <c r="L592" s="23"/>
      <c r="M592" s="23"/>
      <c r="N592" s="23"/>
      <c r="O592" s="23"/>
      <c r="P592" s="23"/>
    </row>
    <row r="593" spans="1:16" ht="15" customHeight="1" x14ac:dyDescent="0.15">
      <c r="B593" s="62"/>
      <c r="C593" s="62"/>
      <c r="D593" s="45"/>
      <c r="E593" s="45"/>
      <c r="F593" s="282"/>
      <c r="G593" s="282"/>
      <c r="H593" s="282"/>
      <c r="I593" s="46"/>
    </row>
    <row r="594" spans="1:16" ht="15" customHeight="1" x14ac:dyDescent="0.15">
      <c r="A594" s="1" t="s">
        <v>624</v>
      </c>
      <c r="B594" s="22"/>
      <c r="C594" s="22"/>
      <c r="H594" s="7"/>
      <c r="I594" s="7"/>
    </row>
    <row r="595" spans="1:16" ht="13.65" customHeight="1" x14ac:dyDescent="0.15">
      <c r="B595" s="64"/>
      <c r="C595" s="33"/>
      <c r="D595" s="33"/>
      <c r="E595" s="33"/>
      <c r="F595" s="79"/>
      <c r="G595" s="83" t="s">
        <v>2</v>
      </c>
      <c r="H595" s="86"/>
      <c r="I595" s="106"/>
      <c r="J595" s="83" t="s">
        <v>3</v>
      </c>
      <c r="K595" s="84"/>
    </row>
    <row r="596" spans="1:16" ht="19.2" x14ac:dyDescent="0.15">
      <c r="B596" s="77"/>
      <c r="F596" s="96" t="s">
        <v>4</v>
      </c>
      <c r="G596" s="96" t="s">
        <v>210</v>
      </c>
      <c r="H596" s="96" t="s">
        <v>212</v>
      </c>
      <c r="I596" s="105" t="s">
        <v>4</v>
      </c>
      <c r="J596" s="96" t="s">
        <v>210</v>
      </c>
      <c r="K596" s="96" t="s">
        <v>212</v>
      </c>
    </row>
    <row r="597" spans="1:16" ht="12" customHeight="1" x14ac:dyDescent="0.15">
      <c r="B597" s="35"/>
      <c r="C597" s="88"/>
      <c r="D597" s="88"/>
      <c r="E597" s="36"/>
      <c r="F597" s="37"/>
      <c r="G597" s="37"/>
      <c r="H597" s="37"/>
      <c r="I597" s="107">
        <f>F$242</f>
        <v>739</v>
      </c>
      <c r="J597" s="2">
        <f>G$242</f>
        <v>667</v>
      </c>
      <c r="K597" s="2">
        <f>H$242</f>
        <v>72</v>
      </c>
      <c r="L597" s="90"/>
      <c r="M597" s="90"/>
      <c r="N597" s="90"/>
      <c r="O597" s="90"/>
      <c r="P597" s="90"/>
    </row>
    <row r="598" spans="1:16" ht="15" customHeight="1" x14ac:dyDescent="0.15">
      <c r="B598" s="34" t="s">
        <v>441</v>
      </c>
      <c r="C598" s="233"/>
      <c r="D598" s="233"/>
      <c r="F598" s="18">
        <v>54</v>
      </c>
      <c r="G598" s="18">
        <v>53</v>
      </c>
      <c r="H598" s="18">
        <v>1</v>
      </c>
      <c r="I598" s="109">
        <f t="shared" ref="I598:I606" si="149">F598/I$235*100</f>
        <v>7.3071718538565626</v>
      </c>
      <c r="J598" s="4">
        <f t="shared" ref="J598:J606" si="150">G598/J$235*100</f>
        <v>7.9460269865067463</v>
      </c>
      <c r="K598" s="4">
        <f t="shared" ref="K598:K606" si="151">H598/K$235*100</f>
        <v>1.3888888888888888</v>
      </c>
      <c r="L598" s="80"/>
      <c r="M598" s="80"/>
      <c r="N598" s="80"/>
      <c r="O598" s="80"/>
      <c r="P598" s="80"/>
    </row>
    <row r="599" spans="1:16" ht="15" customHeight="1" x14ac:dyDescent="0.15">
      <c r="B599" s="34" t="s">
        <v>442</v>
      </c>
      <c r="C599" s="233"/>
      <c r="D599" s="233"/>
      <c r="F599" s="18">
        <v>3</v>
      </c>
      <c r="G599" s="18">
        <v>3</v>
      </c>
      <c r="H599" s="18">
        <v>0</v>
      </c>
      <c r="I599" s="109">
        <f t="shared" si="149"/>
        <v>0.40595399188092013</v>
      </c>
      <c r="J599" s="4">
        <f t="shared" si="150"/>
        <v>0.4497751124437781</v>
      </c>
      <c r="K599" s="4">
        <f t="shared" si="151"/>
        <v>0</v>
      </c>
      <c r="L599" s="80"/>
      <c r="M599" s="80"/>
      <c r="N599" s="80"/>
      <c r="O599" s="80"/>
      <c r="P599" s="80"/>
    </row>
    <row r="600" spans="1:16" ht="15" customHeight="1" x14ac:dyDescent="0.15">
      <c r="B600" s="34" t="s">
        <v>419</v>
      </c>
      <c r="C600" s="233"/>
      <c r="D600" s="233"/>
      <c r="F600" s="18">
        <v>53</v>
      </c>
      <c r="G600" s="18">
        <v>44</v>
      </c>
      <c r="H600" s="18">
        <v>9</v>
      </c>
      <c r="I600" s="109">
        <f t="shared" si="149"/>
        <v>7.1718538565629224</v>
      </c>
      <c r="J600" s="4">
        <f t="shared" si="150"/>
        <v>6.5967016491754125</v>
      </c>
      <c r="K600" s="4">
        <f t="shared" si="151"/>
        <v>12.5</v>
      </c>
      <c r="L600" s="80"/>
      <c r="M600" s="80"/>
      <c r="N600" s="80"/>
      <c r="O600" s="80"/>
      <c r="P600" s="80"/>
    </row>
    <row r="601" spans="1:16" ht="15" customHeight="1" x14ac:dyDescent="0.15">
      <c r="B601" s="34" t="s">
        <v>420</v>
      </c>
      <c r="C601" s="233"/>
      <c r="D601" s="233"/>
      <c r="F601" s="18">
        <v>286</v>
      </c>
      <c r="G601" s="18">
        <v>247</v>
      </c>
      <c r="H601" s="18">
        <v>39</v>
      </c>
      <c r="I601" s="109">
        <f t="shared" si="149"/>
        <v>38.700947225981054</v>
      </c>
      <c r="J601" s="4">
        <f t="shared" si="150"/>
        <v>37.031484257871064</v>
      </c>
      <c r="K601" s="4">
        <f t="shared" si="151"/>
        <v>54.166666666666664</v>
      </c>
      <c r="L601" s="80"/>
      <c r="M601" s="80"/>
      <c r="N601" s="80"/>
      <c r="O601" s="80"/>
      <c r="P601" s="80"/>
    </row>
    <row r="602" spans="1:16" ht="15" customHeight="1" x14ac:dyDescent="0.15">
      <c r="B602" s="34" t="s">
        <v>421</v>
      </c>
      <c r="C602" s="233"/>
      <c r="D602" s="233"/>
      <c r="F602" s="18">
        <v>219</v>
      </c>
      <c r="G602" s="18">
        <v>199</v>
      </c>
      <c r="H602" s="18">
        <v>20</v>
      </c>
      <c r="I602" s="109">
        <f t="shared" si="149"/>
        <v>29.634641407307171</v>
      </c>
      <c r="J602" s="4">
        <f t="shared" si="150"/>
        <v>29.835082458770611</v>
      </c>
      <c r="K602" s="4">
        <f t="shared" si="151"/>
        <v>27.777777777777779</v>
      </c>
      <c r="L602" s="80"/>
      <c r="M602" s="80"/>
      <c r="N602" s="80"/>
      <c r="O602" s="80"/>
      <c r="P602" s="80"/>
    </row>
    <row r="603" spans="1:16" ht="15" customHeight="1" x14ac:dyDescent="0.15">
      <c r="B603" s="34" t="s">
        <v>443</v>
      </c>
      <c r="C603" s="233"/>
      <c r="D603" s="233"/>
      <c r="F603" s="18">
        <v>0</v>
      </c>
      <c r="G603" s="18">
        <v>0</v>
      </c>
      <c r="H603" s="18">
        <v>0</v>
      </c>
      <c r="I603" s="109">
        <f t="shared" si="149"/>
        <v>0</v>
      </c>
      <c r="J603" s="4">
        <f t="shared" si="150"/>
        <v>0</v>
      </c>
      <c r="K603" s="4">
        <f t="shared" si="151"/>
        <v>0</v>
      </c>
      <c r="L603" s="80"/>
      <c r="M603" s="80"/>
      <c r="N603" s="80"/>
      <c r="O603" s="80"/>
      <c r="P603" s="80"/>
    </row>
    <row r="604" spans="1:16" ht="15" customHeight="1" x14ac:dyDescent="0.15">
      <c r="B604" s="34" t="s">
        <v>444</v>
      </c>
      <c r="C604" s="233"/>
      <c r="D604" s="233"/>
      <c r="F604" s="18">
        <v>9</v>
      </c>
      <c r="G604" s="18">
        <v>9</v>
      </c>
      <c r="H604" s="18">
        <v>0</v>
      </c>
      <c r="I604" s="109">
        <f t="shared" si="149"/>
        <v>1.2178619756427604</v>
      </c>
      <c r="J604" s="4">
        <f t="shared" si="150"/>
        <v>1.3493253373313343</v>
      </c>
      <c r="K604" s="4">
        <f t="shared" si="151"/>
        <v>0</v>
      </c>
      <c r="L604" s="80"/>
      <c r="M604" s="80"/>
      <c r="N604" s="80"/>
      <c r="O604" s="80"/>
      <c r="P604" s="80"/>
    </row>
    <row r="605" spans="1:16" ht="15" customHeight="1" x14ac:dyDescent="0.15">
      <c r="B605" s="34" t="s">
        <v>445</v>
      </c>
      <c r="C605" s="233"/>
      <c r="D605" s="233"/>
      <c r="F605" s="18">
        <v>0</v>
      </c>
      <c r="G605" s="18">
        <v>0</v>
      </c>
      <c r="H605" s="18">
        <v>0</v>
      </c>
      <c r="I605" s="109">
        <f t="shared" si="149"/>
        <v>0</v>
      </c>
      <c r="J605" s="4">
        <f t="shared" si="150"/>
        <v>0</v>
      </c>
      <c r="K605" s="4">
        <f t="shared" si="151"/>
        <v>0</v>
      </c>
      <c r="L605" s="80"/>
      <c r="M605" s="80"/>
      <c r="N605" s="80"/>
      <c r="O605" s="80"/>
      <c r="P605" s="80"/>
    </row>
    <row r="606" spans="1:16" ht="15" customHeight="1" x14ac:dyDescent="0.15">
      <c r="B606" s="34" t="s">
        <v>158</v>
      </c>
      <c r="C606" s="233"/>
      <c r="D606" s="88"/>
      <c r="E606" s="36"/>
      <c r="F606" s="19">
        <v>115</v>
      </c>
      <c r="G606" s="19">
        <v>112</v>
      </c>
      <c r="H606" s="19">
        <v>3</v>
      </c>
      <c r="I606" s="113">
        <f t="shared" si="149"/>
        <v>15.561569688768607</v>
      </c>
      <c r="J606" s="5">
        <f t="shared" si="150"/>
        <v>16.791604197901052</v>
      </c>
      <c r="K606" s="5">
        <f t="shared" si="151"/>
        <v>4.1666666666666661</v>
      </c>
      <c r="L606" s="23"/>
      <c r="M606" s="23"/>
      <c r="N606" s="23"/>
      <c r="O606" s="23"/>
      <c r="P606" s="23"/>
    </row>
    <row r="607" spans="1:16" ht="15" customHeight="1" x14ac:dyDescent="0.15">
      <c r="B607" s="38" t="s">
        <v>1</v>
      </c>
      <c r="C607" s="78"/>
      <c r="D607" s="78"/>
      <c r="E607" s="28"/>
      <c r="F607" s="39">
        <f>SUM(F598:F606)</f>
        <v>739</v>
      </c>
      <c r="G607" s="39">
        <f>SUM(G598:G606)</f>
        <v>667</v>
      </c>
      <c r="H607" s="39">
        <f>SUM(H598:H606)</f>
        <v>72</v>
      </c>
      <c r="I607" s="110">
        <f>IF(SUM(I598:I606)&gt;100,"－",SUM(I598:I606))</f>
        <v>100</v>
      </c>
      <c r="J607" s="6">
        <f>IF(SUM(J598:J606)&gt;100,"－",SUM(J598:J606))</f>
        <v>100</v>
      </c>
      <c r="K607" s="6">
        <f>IF(SUM(K598:K606)&gt;100,"－",SUM(K598:K606))</f>
        <v>100.00000000000001</v>
      </c>
      <c r="L607" s="23"/>
      <c r="M607" s="23"/>
      <c r="N607" s="23"/>
      <c r="O607" s="23"/>
      <c r="P607" s="23"/>
    </row>
    <row r="608" spans="1:16" ht="15" customHeight="1" x14ac:dyDescent="0.15">
      <c r="B608" s="62"/>
      <c r="C608" s="62"/>
      <c r="D608" s="45"/>
      <c r="E608" s="45"/>
      <c r="F608" s="45"/>
      <c r="G608" s="45"/>
      <c r="H608" s="92"/>
      <c r="I608" s="46"/>
    </row>
    <row r="609" spans="1:16" ht="15" customHeight="1" x14ac:dyDescent="0.15">
      <c r="A609" s="1" t="s">
        <v>625</v>
      </c>
      <c r="B609" s="22"/>
      <c r="C609" s="22"/>
      <c r="D609" s="1"/>
      <c r="E609" s="1"/>
      <c r="F609" s="1"/>
      <c r="H609" s="7"/>
      <c r="I609" s="7"/>
    </row>
    <row r="610" spans="1:16" ht="13.65" customHeight="1" x14ac:dyDescent="0.15">
      <c r="B610" s="64"/>
      <c r="C610" s="33"/>
      <c r="D610" s="33"/>
      <c r="E610" s="33"/>
      <c r="F610" s="79"/>
      <c r="G610" s="83" t="s">
        <v>2</v>
      </c>
      <c r="H610" s="86"/>
      <c r="I610" s="106"/>
      <c r="J610" s="83" t="s">
        <v>3</v>
      </c>
      <c r="K610" s="84"/>
    </row>
    <row r="611" spans="1:16" ht="19.2" x14ac:dyDescent="0.15">
      <c r="B611" s="77"/>
      <c r="F611" s="96" t="s">
        <v>4</v>
      </c>
      <c r="G611" s="96" t="s">
        <v>210</v>
      </c>
      <c r="H611" s="96" t="s">
        <v>212</v>
      </c>
      <c r="I611" s="105" t="s">
        <v>4</v>
      </c>
      <c r="J611" s="96" t="s">
        <v>210</v>
      </c>
      <c r="K611" s="96" t="s">
        <v>212</v>
      </c>
    </row>
    <row r="612" spans="1:16" ht="12" customHeight="1" x14ac:dyDescent="0.15">
      <c r="B612" s="35"/>
      <c r="C612" s="88"/>
      <c r="D612" s="88"/>
      <c r="E612" s="36"/>
      <c r="F612" s="37"/>
      <c r="G612" s="37"/>
      <c r="H612" s="37"/>
      <c r="I612" s="107">
        <f>F$242</f>
        <v>739</v>
      </c>
      <c r="J612" s="2">
        <f>G$242</f>
        <v>667</v>
      </c>
      <c r="K612" s="2">
        <f>H$242</f>
        <v>72</v>
      </c>
      <c r="L612" s="90"/>
      <c r="M612" s="90"/>
      <c r="N612" s="90"/>
      <c r="O612" s="90"/>
      <c r="P612" s="90"/>
    </row>
    <row r="613" spans="1:16" ht="15" customHeight="1" x14ac:dyDescent="0.15">
      <c r="B613" s="34" t="s">
        <v>446</v>
      </c>
      <c r="C613" s="233"/>
      <c r="D613" s="233"/>
      <c r="F613" s="18">
        <v>238</v>
      </c>
      <c r="G613" s="18">
        <v>204</v>
      </c>
      <c r="H613" s="18">
        <v>34</v>
      </c>
      <c r="I613" s="109">
        <f t="shared" ref="I613:I621" si="152">F613/I$235*100</f>
        <v>32.205683355886336</v>
      </c>
      <c r="J613" s="4">
        <f t="shared" ref="J613:J621" si="153">G613/J$235*100</f>
        <v>30.584707646176913</v>
      </c>
      <c r="K613" s="4">
        <f t="shared" ref="K613:K621" si="154">H613/K$235*100</f>
        <v>47.222222222222221</v>
      </c>
      <c r="L613" s="80"/>
      <c r="M613" s="80"/>
      <c r="N613" s="80"/>
      <c r="O613" s="80"/>
      <c r="P613" s="80"/>
    </row>
    <row r="614" spans="1:16" ht="15" customHeight="1" x14ac:dyDescent="0.15">
      <c r="B614" s="34" t="s">
        <v>447</v>
      </c>
      <c r="C614" s="233"/>
      <c r="D614" s="233"/>
      <c r="F614" s="18">
        <v>241</v>
      </c>
      <c r="G614" s="18">
        <v>213</v>
      </c>
      <c r="H614" s="18">
        <v>28</v>
      </c>
      <c r="I614" s="109">
        <f t="shared" si="152"/>
        <v>32.61163734776725</v>
      </c>
      <c r="J614" s="4">
        <f t="shared" si="153"/>
        <v>31.934032983508249</v>
      </c>
      <c r="K614" s="4">
        <f t="shared" si="154"/>
        <v>38.888888888888893</v>
      </c>
      <c r="L614" s="80"/>
      <c r="M614" s="80"/>
      <c r="N614" s="80"/>
      <c r="O614" s="80"/>
      <c r="P614" s="80"/>
    </row>
    <row r="615" spans="1:16" ht="15" customHeight="1" x14ac:dyDescent="0.15">
      <c r="B615" s="34" t="s">
        <v>448</v>
      </c>
      <c r="C615" s="233"/>
      <c r="D615" s="233"/>
      <c r="F615" s="18">
        <v>31</v>
      </c>
      <c r="G615" s="18">
        <v>26</v>
      </c>
      <c r="H615" s="18">
        <v>5</v>
      </c>
      <c r="I615" s="109">
        <f t="shared" si="152"/>
        <v>4.1948579161028423</v>
      </c>
      <c r="J615" s="4">
        <f t="shared" si="153"/>
        <v>3.8980509745127434</v>
      </c>
      <c r="K615" s="4">
        <f t="shared" si="154"/>
        <v>6.9444444444444446</v>
      </c>
      <c r="L615" s="80"/>
      <c r="M615" s="80"/>
      <c r="N615" s="80"/>
      <c r="O615" s="80"/>
      <c r="P615" s="80"/>
    </row>
    <row r="616" spans="1:16" ht="15" customHeight="1" x14ac:dyDescent="0.15">
      <c r="B616" s="34" t="s">
        <v>449</v>
      </c>
      <c r="C616" s="233"/>
      <c r="D616" s="233"/>
      <c r="F616" s="18">
        <v>11</v>
      </c>
      <c r="G616" s="18">
        <v>11</v>
      </c>
      <c r="H616" s="18">
        <v>0</v>
      </c>
      <c r="I616" s="109">
        <f t="shared" si="152"/>
        <v>1.4884979702300407</v>
      </c>
      <c r="J616" s="4">
        <f t="shared" si="153"/>
        <v>1.6491754122938531</v>
      </c>
      <c r="K616" s="4">
        <f t="shared" si="154"/>
        <v>0</v>
      </c>
      <c r="L616" s="80"/>
      <c r="M616" s="80"/>
      <c r="N616" s="80"/>
      <c r="O616" s="80"/>
      <c r="P616" s="80"/>
    </row>
    <row r="617" spans="1:16" ht="15" customHeight="1" x14ac:dyDescent="0.15">
      <c r="B617" s="34" t="s">
        <v>450</v>
      </c>
      <c r="C617" s="233"/>
      <c r="D617" s="233"/>
      <c r="F617" s="18">
        <v>49</v>
      </c>
      <c r="G617" s="18">
        <v>48</v>
      </c>
      <c r="H617" s="18">
        <v>1</v>
      </c>
      <c r="I617" s="109">
        <f t="shared" si="152"/>
        <v>6.6305818673883632</v>
      </c>
      <c r="J617" s="4">
        <f t="shared" si="153"/>
        <v>7.1964017991004496</v>
      </c>
      <c r="K617" s="4">
        <f t="shared" si="154"/>
        <v>1.3888888888888888</v>
      </c>
      <c r="L617" s="80"/>
      <c r="M617" s="80"/>
      <c r="N617" s="80"/>
      <c r="O617" s="80"/>
      <c r="P617" s="80"/>
    </row>
    <row r="618" spans="1:16" ht="15" customHeight="1" x14ac:dyDescent="0.15">
      <c r="B618" s="34" t="s">
        <v>451</v>
      </c>
      <c r="C618" s="233"/>
      <c r="D618" s="233"/>
      <c r="F618" s="18">
        <v>12</v>
      </c>
      <c r="G618" s="18">
        <v>12</v>
      </c>
      <c r="H618" s="18">
        <v>0</v>
      </c>
      <c r="I618" s="109">
        <f t="shared" si="152"/>
        <v>1.6238159675236805</v>
      </c>
      <c r="J618" s="4">
        <f t="shared" si="153"/>
        <v>1.7991004497751124</v>
      </c>
      <c r="K618" s="4">
        <f t="shared" si="154"/>
        <v>0</v>
      </c>
      <c r="L618" s="80"/>
      <c r="M618" s="80"/>
      <c r="N618" s="80"/>
      <c r="O618" s="80"/>
      <c r="P618" s="80"/>
    </row>
    <row r="619" spans="1:16" ht="15" customHeight="1" x14ac:dyDescent="0.15">
      <c r="B619" s="34" t="s">
        <v>452</v>
      </c>
      <c r="C619" s="233"/>
      <c r="D619" s="233"/>
      <c r="F619" s="18">
        <v>33</v>
      </c>
      <c r="G619" s="18">
        <v>32</v>
      </c>
      <c r="H619" s="18">
        <v>1</v>
      </c>
      <c r="I619" s="109">
        <f t="shared" si="152"/>
        <v>4.465493910690121</v>
      </c>
      <c r="J619" s="4">
        <f t="shared" si="153"/>
        <v>4.7976011994003001</v>
      </c>
      <c r="K619" s="4">
        <f t="shared" si="154"/>
        <v>1.3888888888888888</v>
      </c>
      <c r="L619" s="80"/>
      <c r="M619" s="80"/>
      <c r="N619" s="80"/>
      <c r="O619" s="80"/>
      <c r="P619" s="80"/>
    </row>
    <row r="620" spans="1:16" ht="15" customHeight="1" x14ac:dyDescent="0.15">
      <c r="B620" s="34" t="s">
        <v>453</v>
      </c>
      <c r="C620" s="233"/>
      <c r="D620" s="233"/>
      <c r="F620" s="18">
        <v>9</v>
      </c>
      <c r="G620" s="18">
        <v>9</v>
      </c>
      <c r="H620" s="18">
        <v>0</v>
      </c>
      <c r="I620" s="109">
        <f t="shared" si="152"/>
        <v>1.2178619756427604</v>
      </c>
      <c r="J620" s="4">
        <f t="shared" si="153"/>
        <v>1.3493253373313343</v>
      </c>
      <c r="K620" s="4">
        <f t="shared" si="154"/>
        <v>0</v>
      </c>
      <c r="L620" s="80"/>
      <c r="M620" s="80"/>
      <c r="N620" s="80"/>
      <c r="O620" s="80"/>
      <c r="P620" s="80"/>
    </row>
    <row r="621" spans="1:16" ht="15" customHeight="1" x14ac:dyDescent="0.15">
      <c r="B621" s="34" t="s">
        <v>158</v>
      </c>
      <c r="C621" s="233"/>
      <c r="D621" s="88"/>
      <c r="E621" s="36"/>
      <c r="F621" s="19">
        <v>115</v>
      </c>
      <c r="G621" s="19">
        <v>112</v>
      </c>
      <c r="H621" s="19">
        <v>3</v>
      </c>
      <c r="I621" s="113">
        <f t="shared" si="152"/>
        <v>15.561569688768607</v>
      </c>
      <c r="J621" s="5">
        <f t="shared" si="153"/>
        <v>16.791604197901052</v>
      </c>
      <c r="K621" s="5">
        <f t="shared" si="154"/>
        <v>4.1666666666666661</v>
      </c>
      <c r="L621" s="23"/>
      <c r="M621" s="23"/>
      <c r="N621" s="23"/>
      <c r="O621" s="23"/>
      <c r="P621" s="23"/>
    </row>
    <row r="622" spans="1:16" ht="15" customHeight="1" x14ac:dyDescent="0.15">
      <c r="B622" s="38" t="s">
        <v>1</v>
      </c>
      <c r="C622" s="78"/>
      <c r="D622" s="78"/>
      <c r="E622" s="28"/>
      <c r="F622" s="39">
        <f>SUM(F613:F621)</f>
        <v>739</v>
      </c>
      <c r="G622" s="39">
        <f>SUM(G613:G621)</f>
        <v>667</v>
      </c>
      <c r="H622" s="39">
        <f>SUM(H613:H621)</f>
        <v>72</v>
      </c>
      <c r="I622" s="110">
        <f>IF(SUM(I613:I621)&gt;100,"－",SUM(I613:I621))</f>
        <v>100</v>
      </c>
      <c r="J622" s="6">
        <f>IF(SUM(J613:J621)&gt;100,"－",SUM(J613:J621))</f>
        <v>100.00000000000003</v>
      </c>
      <c r="K622" s="6">
        <f>IF(SUM(K613:K621)&gt;100,"－",SUM(K613:K621))</f>
        <v>100</v>
      </c>
      <c r="L622" s="23"/>
      <c r="M622" s="23"/>
      <c r="N622" s="23"/>
      <c r="O622" s="23"/>
      <c r="P622" s="23"/>
    </row>
    <row r="623" spans="1:16" ht="15" customHeight="1" x14ac:dyDescent="0.15">
      <c r="B623" s="62"/>
      <c r="C623" s="62"/>
      <c r="D623" s="45"/>
      <c r="E623" s="45"/>
      <c r="F623" s="45"/>
      <c r="G623" s="45"/>
      <c r="H623" s="92"/>
      <c r="I623" s="46"/>
    </row>
    <row r="624" spans="1:16" ht="15" customHeight="1" x14ac:dyDescent="0.15">
      <c r="A624" s="1" t="s">
        <v>626</v>
      </c>
      <c r="B624" s="22"/>
      <c r="C624" s="22"/>
      <c r="H624" s="7"/>
      <c r="I624" s="7"/>
    </row>
    <row r="625" spans="1:16" ht="13.65" customHeight="1" x14ac:dyDescent="0.15">
      <c r="B625" s="64"/>
      <c r="C625" s="33"/>
      <c r="D625" s="33"/>
      <c r="E625" s="33"/>
      <c r="F625" s="79"/>
      <c r="G625" s="83" t="s">
        <v>2</v>
      </c>
      <c r="H625" s="86"/>
      <c r="I625" s="106"/>
      <c r="J625" s="83" t="s">
        <v>3</v>
      </c>
      <c r="K625" s="84"/>
    </row>
    <row r="626" spans="1:16" ht="19.2" x14ac:dyDescent="0.15">
      <c r="B626" s="77"/>
      <c r="F626" s="96" t="s">
        <v>4</v>
      </c>
      <c r="G626" s="96" t="s">
        <v>210</v>
      </c>
      <c r="H626" s="96" t="s">
        <v>212</v>
      </c>
      <c r="I626" s="105" t="s">
        <v>4</v>
      </c>
      <c r="J626" s="96" t="s">
        <v>210</v>
      </c>
      <c r="K626" s="96" t="s">
        <v>212</v>
      </c>
    </row>
    <row r="627" spans="1:16" ht="12" customHeight="1" x14ac:dyDescent="0.15">
      <c r="B627" s="35"/>
      <c r="C627" s="88"/>
      <c r="D627" s="88"/>
      <c r="E627" s="36"/>
      <c r="F627" s="37"/>
      <c r="G627" s="37"/>
      <c r="H627" s="37"/>
      <c r="I627" s="107">
        <f>F$242</f>
        <v>739</v>
      </c>
      <c r="J627" s="2">
        <f>G$242</f>
        <v>667</v>
      </c>
      <c r="K627" s="2">
        <f>H$242</f>
        <v>72</v>
      </c>
      <c r="L627" s="90"/>
      <c r="M627" s="90"/>
      <c r="N627" s="90"/>
      <c r="O627" s="90"/>
      <c r="P627" s="90"/>
    </row>
    <row r="628" spans="1:16" ht="15" customHeight="1" x14ac:dyDescent="0.15">
      <c r="B628" s="34" t="s">
        <v>1074</v>
      </c>
      <c r="C628" s="233"/>
      <c r="D628" s="233"/>
      <c r="F628" s="18">
        <v>5</v>
      </c>
      <c r="G628" s="18">
        <v>5</v>
      </c>
      <c r="H628" s="18">
        <v>0</v>
      </c>
      <c r="I628" s="109">
        <f t="shared" ref="I628:I634" si="155">F628/I$235*100</f>
        <v>0.67658998646820023</v>
      </c>
      <c r="J628" s="4">
        <f t="shared" ref="J628:J634" si="156">G628/J$235*100</f>
        <v>0.7496251874062968</v>
      </c>
      <c r="K628" s="4">
        <f t="shared" ref="K628:K634" si="157">H628/K$235*100</f>
        <v>0</v>
      </c>
      <c r="L628" s="80"/>
      <c r="M628" s="90"/>
      <c r="N628" s="90"/>
      <c r="O628" s="90"/>
      <c r="P628" s="90"/>
    </row>
    <row r="629" spans="1:16" ht="15" customHeight="1" x14ac:dyDescent="0.15">
      <c r="B629" s="34" t="s">
        <v>416</v>
      </c>
      <c r="C629" s="233"/>
      <c r="D629" s="233"/>
      <c r="F629" s="18">
        <v>56</v>
      </c>
      <c r="G629" s="18">
        <v>48</v>
      </c>
      <c r="H629" s="18">
        <v>8</v>
      </c>
      <c r="I629" s="109">
        <f t="shared" si="155"/>
        <v>7.5778078484438431</v>
      </c>
      <c r="J629" s="4">
        <f t="shared" si="156"/>
        <v>7.1964017991004496</v>
      </c>
      <c r="K629" s="4">
        <f t="shared" si="157"/>
        <v>11.111111111111111</v>
      </c>
      <c r="L629" s="80"/>
      <c r="M629" s="90"/>
      <c r="N629" s="90"/>
      <c r="O629" s="90"/>
      <c r="P629" s="90"/>
    </row>
    <row r="630" spans="1:16" ht="15" customHeight="1" x14ac:dyDescent="0.15">
      <c r="B630" s="34" t="s">
        <v>417</v>
      </c>
      <c r="C630" s="233"/>
      <c r="D630" s="233"/>
      <c r="F630" s="18">
        <v>372</v>
      </c>
      <c r="G630" s="18">
        <v>326</v>
      </c>
      <c r="H630" s="18">
        <v>46</v>
      </c>
      <c r="I630" s="109">
        <f t="shared" si="155"/>
        <v>50.338294993234101</v>
      </c>
      <c r="J630" s="4">
        <f t="shared" si="156"/>
        <v>48.875562218890558</v>
      </c>
      <c r="K630" s="4">
        <f t="shared" si="157"/>
        <v>63.888888888888886</v>
      </c>
      <c r="L630" s="80"/>
      <c r="M630" s="90"/>
      <c r="N630" s="90"/>
      <c r="O630" s="90"/>
      <c r="P630" s="90"/>
    </row>
    <row r="631" spans="1:16" ht="15" customHeight="1" x14ac:dyDescent="0.15">
      <c r="B631" s="34" t="s">
        <v>454</v>
      </c>
      <c r="C631" s="233"/>
      <c r="D631" s="233"/>
      <c r="F631" s="18">
        <v>79</v>
      </c>
      <c r="G631" s="18">
        <v>66</v>
      </c>
      <c r="H631" s="18">
        <v>13</v>
      </c>
      <c r="I631" s="109">
        <f t="shared" si="155"/>
        <v>10.690121786197563</v>
      </c>
      <c r="J631" s="4">
        <f t="shared" si="156"/>
        <v>9.8950524737631191</v>
      </c>
      <c r="K631" s="4">
        <f t="shared" si="157"/>
        <v>18.055555555555554</v>
      </c>
      <c r="L631" s="80"/>
      <c r="M631" s="90"/>
      <c r="N631" s="90"/>
      <c r="O631" s="90"/>
      <c r="P631" s="90"/>
    </row>
    <row r="632" spans="1:16" ht="15" customHeight="1" x14ac:dyDescent="0.15">
      <c r="B632" s="34" t="s">
        <v>455</v>
      </c>
      <c r="C632" s="233"/>
      <c r="D632" s="233"/>
      <c r="F632" s="18">
        <v>37</v>
      </c>
      <c r="G632" s="18">
        <v>37</v>
      </c>
      <c r="H632" s="18">
        <v>0</v>
      </c>
      <c r="I632" s="109">
        <f t="shared" si="155"/>
        <v>5.006765899864682</v>
      </c>
      <c r="J632" s="4">
        <f t="shared" si="156"/>
        <v>5.5472263868065967</v>
      </c>
      <c r="K632" s="4">
        <f t="shared" si="157"/>
        <v>0</v>
      </c>
      <c r="L632" s="80"/>
      <c r="M632" s="90"/>
      <c r="N632" s="90"/>
      <c r="O632" s="90"/>
      <c r="P632" s="90"/>
    </row>
    <row r="633" spans="1:16" ht="15" customHeight="1" x14ac:dyDescent="0.15">
      <c r="B633" s="34" t="s">
        <v>456</v>
      </c>
      <c r="C633" s="233"/>
      <c r="D633" s="233"/>
      <c r="F633" s="18">
        <v>75</v>
      </c>
      <c r="G633" s="18">
        <v>73</v>
      </c>
      <c r="H633" s="18">
        <v>2</v>
      </c>
      <c r="I633" s="109">
        <f t="shared" si="155"/>
        <v>10.148849797023004</v>
      </c>
      <c r="J633" s="4">
        <f t="shared" si="156"/>
        <v>10.944527736131935</v>
      </c>
      <c r="K633" s="4">
        <f t="shared" si="157"/>
        <v>2.7777777777777777</v>
      </c>
      <c r="L633" s="80"/>
      <c r="M633" s="90"/>
      <c r="N633" s="90"/>
      <c r="O633" s="90"/>
      <c r="P633" s="90"/>
    </row>
    <row r="634" spans="1:16" ht="15" customHeight="1" x14ac:dyDescent="0.15">
      <c r="B634" s="34" t="s">
        <v>158</v>
      </c>
      <c r="C634" s="233"/>
      <c r="D634" s="88"/>
      <c r="E634" s="36"/>
      <c r="F634" s="19">
        <v>115</v>
      </c>
      <c r="G634" s="19">
        <v>112</v>
      </c>
      <c r="H634" s="19">
        <v>3</v>
      </c>
      <c r="I634" s="113">
        <f t="shared" si="155"/>
        <v>15.561569688768607</v>
      </c>
      <c r="J634" s="5">
        <f t="shared" si="156"/>
        <v>16.791604197901052</v>
      </c>
      <c r="K634" s="5">
        <f t="shared" si="157"/>
        <v>4.1666666666666661</v>
      </c>
      <c r="L634" s="23"/>
      <c r="M634" s="90"/>
      <c r="N634" s="90"/>
      <c r="O634" s="90"/>
      <c r="P634" s="90"/>
    </row>
    <row r="635" spans="1:16" ht="15" customHeight="1" x14ac:dyDescent="0.15">
      <c r="B635" s="38" t="s">
        <v>1</v>
      </c>
      <c r="C635" s="78"/>
      <c r="D635" s="78"/>
      <c r="E635" s="28"/>
      <c r="F635" s="39">
        <f>SUM(F628:F634)</f>
        <v>739</v>
      </c>
      <c r="G635" s="39">
        <f>SUM(G628:G634)</f>
        <v>667</v>
      </c>
      <c r="H635" s="39">
        <f>SUM(H628:H634)</f>
        <v>72</v>
      </c>
      <c r="I635" s="110">
        <f>IF(SUM(I628:I634)&gt;100,"－",SUM(I628:I634))</f>
        <v>100</v>
      </c>
      <c r="J635" s="6">
        <f>IF(SUM(J628:J634)&gt;100,"－",SUM(J628:J634))</f>
        <v>100</v>
      </c>
      <c r="K635" s="6">
        <f>IF(SUM(K628:K634)&gt;100,"－",SUM(K628:K634))</f>
        <v>100</v>
      </c>
      <c r="L635" s="23"/>
      <c r="M635" s="90"/>
      <c r="N635" s="90"/>
      <c r="O635" s="90"/>
      <c r="P635" s="90"/>
    </row>
    <row r="636" spans="1:16" ht="15" customHeight="1" x14ac:dyDescent="0.15">
      <c r="B636" s="38" t="s">
        <v>418</v>
      </c>
      <c r="C636" s="78"/>
      <c r="D636" s="78"/>
      <c r="E636" s="29"/>
      <c r="F636" s="41">
        <v>11.42132132132132</v>
      </c>
      <c r="G636" s="71">
        <v>11.42132132132132</v>
      </c>
      <c r="H636" s="71">
        <v>9.7741545893719799</v>
      </c>
      <c r="I636" s="23"/>
      <c r="J636" s="23"/>
      <c r="K636" s="23"/>
      <c r="L636" s="23"/>
      <c r="M636" s="90"/>
      <c r="N636" s="90"/>
      <c r="O636" s="90"/>
      <c r="P636" s="90"/>
    </row>
    <row r="637" spans="1:16" ht="15" customHeight="1" x14ac:dyDescent="0.15">
      <c r="B637" s="62"/>
      <c r="C637" s="62"/>
      <c r="D637" s="45"/>
      <c r="E637" s="45"/>
      <c r="F637" s="45"/>
      <c r="G637" s="45"/>
      <c r="H637" s="92"/>
      <c r="I637" s="46"/>
      <c r="M637" s="90"/>
      <c r="N637" s="90"/>
      <c r="O637" s="90"/>
      <c r="P637" s="90"/>
    </row>
    <row r="638" spans="1:16" ht="15" customHeight="1" x14ac:dyDescent="0.15">
      <c r="A638" s="1" t="s">
        <v>627</v>
      </c>
      <c r="B638" s="22"/>
      <c r="C638" s="22"/>
      <c r="H638" s="7"/>
      <c r="I638" s="7"/>
    </row>
    <row r="639" spans="1:16" ht="13.65" customHeight="1" x14ac:dyDescent="0.15">
      <c r="B639" s="64"/>
      <c r="C639" s="33"/>
      <c r="D639" s="33"/>
      <c r="E639" s="33"/>
      <c r="F639" s="79"/>
      <c r="G639" s="83" t="s">
        <v>2</v>
      </c>
      <c r="H639" s="86"/>
      <c r="I639" s="106"/>
      <c r="J639" s="83" t="s">
        <v>3</v>
      </c>
      <c r="K639" s="84"/>
    </row>
    <row r="640" spans="1:16" ht="19.2" x14ac:dyDescent="0.15">
      <c r="B640" s="77"/>
      <c r="F640" s="96" t="s">
        <v>4</v>
      </c>
      <c r="G640" s="96" t="s">
        <v>210</v>
      </c>
      <c r="H640" s="96" t="s">
        <v>212</v>
      </c>
      <c r="I640" s="105" t="s">
        <v>4</v>
      </c>
      <c r="J640" s="96" t="s">
        <v>210</v>
      </c>
      <c r="K640" s="96" t="s">
        <v>212</v>
      </c>
    </row>
    <row r="641" spans="1:16" ht="12" customHeight="1" x14ac:dyDescent="0.15">
      <c r="B641" s="35"/>
      <c r="C641" s="88"/>
      <c r="D641" s="88"/>
      <c r="E641" s="36"/>
      <c r="F641" s="37"/>
      <c r="G641" s="37"/>
      <c r="H641" s="37"/>
      <c r="I641" s="107">
        <f>F$242</f>
        <v>739</v>
      </c>
      <c r="J641" s="2">
        <f>G$242</f>
        <v>667</v>
      </c>
      <c r="K641" s="2">
        <f>H$242</f>
        <v>72</v>
      </c>
      <c r="L641" s="90"/>
      <c r="M641" s="90"/>
      <c r="N641" s="90"/>
      <c r="O641" s="90"/>
      <c r="P641" s="90"/>
    </row>
    <row r="642" spans="1:16" ht="15" customHeight="1" x14ac:dyDescent="0.15">
      <c r="B642" s="34" t="s">
        <v>457</v>
      </c>
      <c r="C642" s="233"/>
      <c r="D642" s="233"/>
      <c r="F642" s="18">
        <v>106</v>
      </c>
      <c r="G642" s="18">
        <v>101</v>
      </c>
      <c r="H642" s="18">
        <v>5</v>
      </c>
      <c r="I642" s="109">
        <f t="shared" ref="I642:K645" si="158">F642/I$235*100</f>
        <v>14.343707713125845</v>
      </c>
      <c r="J642" s="4">
        <f t="shared" si="158"/>
        <v>15.142428785607196</v>
      </c>
      <c r="K642" s="4">
        <f t="shared" si="158"/>
        <v>6.9444444444444446</v>
      </c>
      <c r="L642" s="80"/>
      <c r="M642" s="80"/>
      <c r="N642" s="80"/>
      <c r="O642" s="80"/>
      <c r="P642" s="80"/>
    </row>
    <row r="643" spans="1:16" ht="15" customHeight="1" x14ac:dyDescent="0.15">
      <c r="B643" s="34" t="s">
        <v>458</v>
      </c>
      <c r="C643" s="233"/>
      <c r="D643" s="233"/>
      <c r="F643" s="18">
        <v>118</v>
      </c>
      <c r="G643" s="18">
        <v>110</v>
      </c>
      <c r="H643" s="18">
        <v>8</v>
      </c>
      <c r="I643" s="109">
        <f t="shared" si="158"/>
        <v>15.967523680649526</v>
      </c>
      <c r="J643" s="4">
        <f t="shared" si="158"/>
        <v>16.491754122938531</v>
      </c>
      <c r="K643" s="4">
        <f t="shared" si="158"/>
        <v>11.111111111111111</v>
      </c>
      <c r="L643" s="80"/>
      <c r="M643" s="80"/>
      <c r="N643" s="80"/>
      <c r="O643" s="80"/>
      <c r="P643" s="80"/>
    </row>
    <row r="644" spans="1:16" ht="15" customHeight="1" x14ac:dyDescent="0.15">
      <c r="B644" s="34" t="s">
        <v>459</v>
      </c>
      <c r="C644" s="233"/>
      <c r="D644" s="233"/>
      <c r="F644" s="18">
        <v>384</v>
      </c>
      <c r="G644" s="18">
        <v>326</v>
      </c>
      <c r="H644" s="18">
        <v>58</v>
      </c>
      <c r="I644" s="109">
        <f t="shared" si="158"/>
        <v>51.962110960757776</v>
      </c>
      <c r="J644" s="4">
        <f t="shared" si="158"/>
        <v>48.875562218890558</v>
      </c>
      <c r="K644" s="4">
        <f t="shared" si="158"/>
        <v>80.555555555555557</v>
      </c>
      <c r="L644" s="80"/>
      <c r="M644" s="80"/>
      <c r="N644" s="80"/>
      <c r="O644" s="80"/>
      <c r="P644" s="80"/>
    </row>
    <row r="645" spans="1:16" ht="15" customHeight="1" x14ac:dyDescent="0.15">
      <c r="B645" s="35" t="s">
        <v>0</v>
      </c>
      <c r="C645" s="88"/>
      <c r="D645" s="88"/>
      <c r="E645" s="36"/>
      <c r="F645" s="19">
        <v>131</v>
      </c>
      <c r="G645" s="19">
        <v>130</v>
      </c>
      <c r="H645" s="19">
        <v>1</v>
      </c>
      <c r="I645" s="113">
        <f t="shared" si="158"/>
        <v>17.726657645466847</v>
      </c>
      <c r="J645" s="5">
        <f t="shared" si="158"/>
        <v>19.490254872563717</v>
      </c>
      <c r="K645" s="5">
        <f t="shared" si="158"/>
        <v>1.3888888888888888</v>
      </c>
      <c r="L645" s="23"/>
      <c r="M645" s="23"/>
      <c r="N645" s="23"/>
      <c r="O645" s="23"/>
      <c r="P645" s="23"/>
    </row>
    <row r="646" spans="1:16" ht="15" customHeight="1" x14ac:dyDescent="0.15">
      <c r="B646" s="38" t="s">
        <v>1</v>
      </c>
      <c r="C646" s="78"/>
      <c r="D646" s="78"/>
      <c r="E646" s="28"/>
      <c r="F646" s="39">
        <f>SUM(F642:F645)</f>
        <v>739</v>
      </c>
      <c r="G646" s="39">
        <f>SUM(G642:G645)</f>
        <v>667</v>
      </c>
      <c r="H646" s="39">
        <f>SUM(H642:H645)</f>
        <v>72</v>
      </c>
      <c r="I646" s="110">
        <f>IF(SUM(I642:I645)&gt;100,"－",SUM(I642:I645))</f>
        <v>100</v>
      </c>
      <c r="J646" s="6">
        <f>IF(SUM(J642:J645)&gt;100,"－",SUM(J642:J645))</f>
        <v>100</v>
      </c>
      <c r="K646" s="6">
        <f>IF(SUM(K642:K645)&gt;100,"－",SUM(K642:K645))</f>
        <v>100</v>
      </c>
      <c r="L646" s="23"/>
      <c r="M646" s="23"/>
      <c r="N646" s="23"/>
      <c r="O646" s="23"/>
      <c r="P646" s="23"/>
    </row>
    <row r="647" spans="1:16" ht="15" customHeight="1" x14ac:dyDescent="0.15">
      <c r="B647" s="62"/>
      <c r="C647" s="62"/>
      <c r="D647" s="45"/>
      <c r="E647" s="45"/>
      <c r="F647" s="45"/>
      <c r="G647" s="45"/>
      <c r="H647" s="92"/>
      <c r="I647" s="46"/>
    </row>
    <row r="648" spans="1:16" ht="15" customHeight="1" x14ac:dyDescent="0.15">
      <c r="A648" s="1" t="s">
        <v>628</v>
      </c>
      <c r="B648" s="22"/>
      <c r="C648" s="22"/>
      <c r="H648" s="7"/>
      <c r="I648" s="7"/>
    </row>
    <row r="649" spans="1:16" ht="13.65" customHeight="1" x14ac:dyDescent="0.15">
      <c r="B649" s="64"/>
      <c r="C649" s="33"/>
      <c r="D649" s="33"/>
      <c r="E649" s="33"/>
      <c r="F649" s="79"/>
      <c r="G649" s="83" t="s">
        <v>2</v>
      </c>
      <c r="H649" s="86"/>
      <c r="I649" s="106"/>
      <c r="J649" s="83" t="s">
        <v>3</v>
      </c>
      <c r="K649" s="84"/>
    </row>
    <row r="650" spans="1:16" ht="19.2" x14ac:dyDescent="0.15">
      <c r="B650" s="77"/>
      <c r="F650" s="96" t="s">
        <v>4</v>
      </c>
      <c r="G650" s="96" t="s">
        <v>210</v>
      </c>
      <c r="H650" s="96" t="s">
        <v>212</v>
      </c>
      <c r="I650" s="105" t="s">
        <v>4</v>
      </c>
      <c r="J650" s="96" t="s">
        <v>210</v>
      </c>
      <c r="K650" s="96" t="s">
        <v>212</v>
      </c>
    </row>
    <row r="651" spans="1:16" ht="12" customHeight="1" x14ac:dyDescent="0.15">
      <c r="B651" s="35"/>
      <c r="C651" s="88"/>
      <c r="D651" s="88"/>
      <c r="E651" s="36"/>
      <c r="F651" s="37"/>
      <c r="G651" s="37"/>
      <c r="H651" s="37"/>
      <c r="I651" s="107">
        <f>F$242</f>
        <v>739</v>
      </c>
      <c r="J651" s="2">
        <f>G$242</f>
        <v>667</v>
      </c>
      <c r="K651" s="2">
        <f>H$242</f>
        <v>72</v>
      </c>
      <c r="L651" s="90"/>
      <c r="M651" s="90"/>
      <c r="N651" s="90"/>
      <c r="O651" s="90"/>
      <c r="P651" s="90"/>
    </row>
    <row r="652" spans="1:16" ht="15" customHeight="1" x14ac:dyDescent="0.15">
      <c r="B652" s="34" t="s">
        <v>460</v>
      </c>
      <c r="C652" s="233"/>
      <c r="D652" s="233"/>
      <c r="F652" s="18">
        <v>16</v>
      </c>
      <c r="G652" s="18">
        <v>14</v>
      </c>
      <c r="H652" s="18">
        <v>2</v>
      </c>
      <c r="I652" s="109">
        <f t="shared" ref="I652:K657" si="159">F652/I$235*100</f>
        <v>2.1650879566982408</v>
      </c>
      <c r="J652" s="4">
        <f t="shared" si="159"/>
        <v>2.0989505247376314</v>
      </c>
      <c r="K652" s="4">
        <f t="shared" si="159"/>
        <v>2.7777777777777777</v>
      </c>
      <c r="L652" s="80"/>
      <c r="M652" s="80"/>
      <c r="N652" s="80"/>
      <c r="O652" s="80"/>
      <c r="P652" s="80"/>
    </row>
    <row r="653" spans="1:16" ht="15" customHeight="1" x14ac:dyDescent="0.15">
      <c r="B653" s="34" t="s">
        <v>461</v>
      </c>
      <c r="C653" s="233"/>
      <c r="D653" s="233"/>
      <c r="F653" s="18">
        <v>474</v>
      </c>
      <c r="G653" s="18">
        <v>418</v>
      </c>
      <c r="H653" s="18">
        <v>56</v>
      </c>
      <c r="I653" s="109">
        <f t="shared" si="159"/>
        <v>64.140730717185392</v>
      </c>
      <c r="J653" s="4">
        <f t="shared" si="159"/>
        <v>62.668665667166415</v>
      </c>
      <c r="K653" s="4">
        <f t="shared" si="159"/>
        <v>77.777777777777786</v>
      </c>
      <c r="L653" s="80"/>
      <c r="M653" s="80"/>
      <c r="N653" s="80"/>
      <c r="O653" s="80"/>
      <c r="P653" s="80"/>
    </row>
    <row r="654" spans="1:16" ht="15" customHeight="1" x14ac:dyDescent="0.15">
      <c r="B654" s="34" t="s">
        <v>462</v>
      </c>
      <c r="C654" s="233"/>
      <c r="D654" s="233"/>
      <c r="F654" s="18">
        <v>88</v>
      </c>
      <c r="G654" s="18">
        <v>79</v>
      </c>
      <c r="H654" s="18">
        <v>9</v>
      </c>
      <c r="I654" s="109">
        <f t="shared" si="159"/>
        <v>11.907983761840326</v>
      </c>
      <c r="J654" s="4">
        <f t="shared" si="159"/>
        <v>11.84407796101949</v>
      </c>
      <c r="K654" s="4">
        <f t="shared" si="159"/>
        <v>12.5</v>
      </c>
      <c r="L654" s="80"/>
      <c r="M654" s="80"/>
      <c r="N654" s="80"/>
      <c r="O654" s="80"/>
      <c r="P654" s="80"/>
    </row>
    <row r="655" spans="1:16" ht="15" customHeight="1" x14ac:dyDescent="0.15">
      <c r="B655" s="34" t="s">
        <v>463</v>
      </c>
      <c r="C655" s="233"/>
      <c r="D655" s="233"/>
      <c r="F655" s="18">
        <v>30</v>
      </c>
      <c r="G655" s="18">
        <v>26</v>
      </c>
      <c r="H655" s="18">
        <v>4</v>
      </c>
      <c r="I655" s="109">
        <f t="shared" si="159"/>
        <v>4.0595399188092021</v>
      </c>
      <c r="J655" s="4">
        <f t="shared" si="159"/>
        <v>3.8980509745127434</v>
      </c>
      <c r="K655" s="4">
        <f t="shared" si="159"/>
        <v>5.5555555555555554</v>
      </c>
      <c r="L655" s="80"/>
      <c r="M655" s="80"/>
      <c r="N655" s="80"/>
      <c r="O655" s="80"/>
      <c r="P655" s="80"/>
    </row>
    <row r="656" spans="1:16" ht="15" customHeight="1" x14ac:dyDescent="0.15">
      <c r="B656" s="34" t="s">
        <v>504</v>
      </c>
      <c r="C656" s="233"/>
      <c r="D656" s="233"/>
      <c r="F656" s="18">
        <v>20</v>
      </c>
      <c r="G656" s="18">
        <v>19</v>
      </c>
      <c r="H656" s="18">
        <v>1</v>
      </c>
      <c r="I656" s="109">
        <f t="shared" si="159"/>
        <v>2.7063599458728009</v>
      </c>
      <c r="J656" s="4">
        <f t="shared" si="159"/>
        <v>2.8485757121439281</v>
      </c>
      <c r="K656" s="4">
        <f t="shared" si="159"/>
        <v>1.3888888888888888</v>
      </c>
      <c r="L656" s="80"/>
      <c r="M656" s="80"/>
      <c r="N656" s="80"/>
      <c r="O656" s="80"/>
      <c r="P656" s="80"/>
    </row>
    <row r="657" spans="1:16" ht="15" customHeight="1" x14ac:dyDescent="0.15">
      <c r="B657" s="34" t="s">
        <v>158</v>
      </c>
      <c r="C657" s="233"/>
      <c r="D657" s="88"/>
      <c r="E657" s="36"/>
      <c r="F657" s="19">
        <v>111</v>
      </c>
      <c r="G657" s="19">
        <v>111</v>
      </c>
      <c r="H657" s="19">
        <v>0</v>
      </c>
      <c r="I657" s="113">
        <f t="shared" si="159"/>
        <v>15.020297699594046</v>
      </c>
      <c r="J657" s="5">
        <f t="shared" si="159"/>
        <v>16.641679160419791</v>
      </c>
      <c r="K657" s="5">
        <f t="shared" si="159"/>
        <v>0</v>
      </c>
      <c r="L657" s="23"/>
      <c r="M657" s="23"/>
      <c r="N657" s="23"/>
      <c r="O657" s="23"/>
      <c r="P657" s="23"/>
    </row>
    <row r="658" spans="1:16" ht="15" customHeight="1" x14ac:dyDescent="0.15">
      <c r="B658" s="38" t="s">
        <v>1</v>
      </c>
      <c r="C658" s="78"/>
      <c r="D658" s="78"/>
      <c r="E658" s="28"/>
      <c r="F658" s="39">
        <f>SUM(F652:F657)</f>
        <v>739</v>
      </c>
      <c r="G658" s="39">
        <f>SUM(G652:G657)</f>
        <v>667</v>
      </c>
      <c r="H658" s="39">
        <f>SUM(H652:H657)</f>
        <v>72</v>
      </c>
      <c r="I658" s="110">
        <f>IF(SUM(I652:I657)&gt;100,"－",SUM(I652:I657))</f>
        <v>100.00000000000003</v>
      </c>
      <c r="J658" s="6">
        <f>IF(SUM(J652:J657)&gt;100,"－",SUM(J652:J657))</f>
        <v>100</v>
      </c>
      <c r="K658" s="6">
        <f>IF(SUM(K652:K657)&gt;100,"－",SUM(K652:K657))</f>
        <v>100</v>
      </c>
      <c r="L658" s="23"/>
      <c r="M658" s="23"/>
      <c r="N658" s="23"/>
      <c r="O658" s="23"/>
      <c r="P658" s="23"/>
    </row>
    <row r="659" spans="1:16" ht="15" customHeight="1" x14ac:dyDescent="0.15">
      <c r="B659" s="38" t="s">
        <v>107</v>
      </c>
      <c r="C659" s="78"/>
      <c r="D659" s="78"/>
      <c r="E659" s="29"/>
      <c r="F659" s="41">
        <v>1.3543165467625899</v>
      </c>
      <c r="G659" s="71">
        <v>1.3543165467625899</v>
      </c>
      <c r="H659" s="71">
        <v>1.2638888888888888</v>
      </c>
      <c r="I659" s="23"/>
      <c r="J659" s="23"/>
      <c r="K659" s="23"/>
      <c r="L659" s="23"/>
      <c r="M659" s="23"/>
      <c r="N659" s="23"/>
      <c r="O659" s="23"/>
      <c r="P659" s="23"/>
    </row>
    <row r="660" spans="1:16" ht="15" customHeight="1" x14ac:dyDescent="0.15">
      <c r="B660" s="38" t="s">
        <v>108</v>
      </c>
      <c r="C660" s="78"/>
      <c r="D660" s="78"/>
      <c r="E660" s="29"/>
      <c r="F660" s="185">
        <v>7</v>
      </c>
      <c r="G660" s="47">
        <v>7</v>
      </c>
      <c r="H660" s="47">
        <v>5</v>
      </c>
      <c r="I660" s="23"/>
      <c r="J660" s="23"/>
      <c r="K660" s="23"/>
      <c r="L660" s="23"/>
      <c r="M660" s="23"/>
      <c r="N660" s="23"/>
      <c r="O660" s="23"/>
      <c r="P660" s="23"/>
    </row>
    <row r="661" spans="1:16" ht="15" customHeight="1" x14ac:dyDescent="0.15">
      <c r="B661" s="62"/>
      <c r="C661" s="62"/>
      <c r="D661" s="45"/>
      <c r="E661" s="45"/>
      <c r="F661" s="45"/>
      <c r="G661" s="45"/>
      <c r="H661" s="92"/>
      <c r="I661" s="46"/>
    </row>
    <row r="662" spans="1:16" ht="15" customHeight="1" x14ac:dyDescent="0.15">
      <c r="A662" s="1" t="s">
        <v>629</v>
      </c>
      <c r="B662" s="22"/>
      <c r="C662" s="22"/>
      <c r="H662" s="7"/>
      <c r="I662" s="7"/>
    </row>
    <row r="663" spans="1:16" ht="13.65" customHeight="1" x14ac:dyDescent="0.15">
      <c r="B663" s="64"/>
      <c r="C663" s="33"/>
      <c r="D663" s="33"/>
      <c r="E663" s="33"/>
      <c r="F663" s="79"/>
      <c r="G663" s="83" t="s">
        <v>2</v>
      </c>
      <c r="H663" s="86"/>
      <c r="I663" s="106"/>
      <c r="J663" s="83" t="s">
        <v>3</v>
      </c>
      <c r="K663" s="84"/>
    </row>
    <row r="664" spans="1:16" ht="19.2" x14ac:dyDescent="0.15">
      <c r="B664" s="77"/>
      <c r="F664" s="96" t="s">
        <v>4</v>
      </c>
      <c r="G664" s="96" t="s">
        <v>210</v>
      </c>
      <c r="H664" s="96" t="s">
        <v>212</v>
      </c>
      <c r="I664" s="105" t="s">
        <v>4</v>
      </c>
      <c r="J664" s="96" t="s">
        <v>210</v>
      </c>
      <c r="K664" s="96" t="s">
        <v>212</v>
      </c>
    </row>
    <row r="665" spans="1:16" ht="12" customHeight="1" x14ac:dyDescent="0.15">
      <c r="B665" s="35"/>
      <c r="C665" s="88"/>
      <c r="D665" s="88"/>
      <c r="E665" s="36"/>
      <c r="F665" s="37"/>
      <c r="G665" s="37"/>
      <c r="H665" s="37"/>
      <c r="I665" s="107">
        <f>F$242</f>
        <v>739</v>
      </c>
      <c r="J665" s="2">
        <f>G$242</f>
        <v>667</v>
      </c>
      <c r="K665" s="2">
        <f>H$242</f>
        <v>72</v>
      </c>
      <c r="L665" s="90"/>
      <c r="M665" s="90"/>
      <c r="N665" s="90"/>
      <c r="O665" s="90"/>
      <c r="P665" s="90"/>
    </row>
    <row r="666" spans="1:16" ht="15" customHeight="1" x14ac:dyDescent="0.15">
      <c r="B666" s="34" t="s">
        <v>460</v>
      </c>
      <c r="C666" s="233"/>
      <c r="D666" s="233"/>
      <c r="F666" s="18">
        <v>26</v>
      </c>
      <c r="G666" s="18">
        <v>24</v>
      </c>
      <c r="H666" s="18">
        <v>2</v>
      </c>
      <c r="I666" s="109">
        <f t="shared" ref="I666:K671" si="160">F666/I$235*100</f>
        <v>3.5182679296346415</v>
      </c>
      <c r="J666" s="4">
        <f t="shared" si="160"/>
        <v>3.5982008995502248</v>
      </c>
      <c r="K666" s="4">
        <f t="shared" si="160"/>
        <v>2.7777777777777777</v>
      </c>
      <c r="L666" s="80"/>
      <c r="M666" s="80"/>
      <c r="N666" s="90"/>
      <c r="O666" s="90"/>
      <c r="P666" s="90"/>
    </row>
    <row r="667" spans="1:16" ht="15" customHeight="1" x14ac:dyDescent="0.15">
      <c r="B667" s="34" t="s">
        <v>464</v>
      </c>
      <c r="C667" s="233"/>
      <c r="D667" s="233"/>
      <c r="F667" s="18">
        <v>305</v>
      </c>
      <c r="G667" s="18">
        <v>271</v>
      </c>
      <c r="H667" s="18">
        <v>34</v>
      </c>
      <c r="I667" s="109">
        <f t="shared" si="160"/>
        <v>41.271989174560211</v>
      </c>
      <c r="J667" s="4">
        <f t="shared" si="160"/>
        <v>40.629685157421292</v>
      </c>
      <c r="K667" s="4">
        <f t="shared" si="160"/>
        <v>47.222222222222221</v>
      </c>
      <c r="L667" s="80"/>
      <c r="M667" s="80"/>
      <c r="N667" s="90"/>
      <c r="O667" s="90"/>
      <c r="P667" s="90"/>
    </row>
    <row r="668" spans="1:16" ht="15" customHeight="1" x14ac:dyDescent="0.15">
      <c r="B668" s="34" t="s">
        <v>465</v>
      </c>
      <c r="C668" s="233"/>
      <c r="D668" s="233"/>
      <c r="F668" s="18">
        <v>222</v>
      </c>
      <c r="G668" s="18">
        <v>199</v>
      </c>
      <c r="H668" s="18">
        <v>23</v>
      </c>
      <c r="I668" s="109">
        <f t="shared" si="160"/>
        <v>30.040595399188092</v>
      </c>
      <c r="J668" s="4">
        <f t="shared" si="160"/>
        <v>29.835082458770611</v>
      </c>
      <c r="K668" s="4">
        <f t="shared" si="160"/>
        <v>31.944444444444443</v>
      </c>
      <c r="L668" s="80"/>
      <c r="M668" s="80"/>
      <c r="N668" s="90"/>
      <c r="O668" s="90"/>
      <c r="P668" s="90"/>
    </row>
    <row r="669" spans="1:16" ht="15" customHeight="1" x14ac:dyDescent="0.15">
      <c r="B669" s="34" t="s">
        <v>466</v>
      </c>
      <c r="C669" s="233"/>
      <c r="D669" s="233"/>
      <c r="F669" s="18">
        <v>32</v>
      </c>
      <c r="G669" s="18">
        <v>30</v>
      </c>
      <c r="H669" s="18">
        <v>2</v>
      </c>
      <c r="I669" s="109">
        <f t="shared" si="160"/>
        <v>4.3301759133964817</v>
      </c>
      <c r="J669" s="4">
        <f t="shared" si="160"/>
        <v>4.497751124437781</v>
      </c>
      <c r="K669" s="4">
        <f t="shared" si="160"/>
        <v>2.7777777777777777</v>
      </c>
      <c r="L669" s="80"/>
      <c r="M669" s="80"/>
      <c r="N669" s="90"/>
      <c r="O669" s="90"/>
      <c r="P669" s="90"/>
    </row>
    <row r="670" spans="1:16" ht="15" customHeight="1" x14ac:dyDescent="0.15">
      <c r="B670" s="34" t="s">
        <v>467</v>
      </c>
      <c r="C670" s="233"/>
      <c r="D670" s="233"/>
      <c r="F670" s="18">
        <v>3</v>
      </c>
      <c r="G670" s="18">
        <v>2</v>
      </c>
      <c r="H670" s="18">
        <v>1</v>
      </c>
      <c r="I670" s="109">
        <f t="shared" si="160"/>
        <v>0.40595399188092013</v>
      </c>
      <c r="J670" s="4">
        <f t="shared" si="160"/>
        <v>0.29985007496251875</v>
      </c>
      <c r="K670" s="4">
        <f t="shared" si="160"/>
        <v>1.3888888888888888</v>
      </c>
      <c r="L670" s="80"/>
      <c r="M670" s="80"/>
      <c r="N670" s="80"/>
      <c r="O670" s="80"/>
      <c r="P670" s="80"/>
    </row>
    <row r="671" spans="1:16" ht="15" customHeight="1" x14ac:dyDescent="0.15">
      <c r="B671" s="35" t="s">
        <v>0</v>
      </c>
      <c r="C671" s="88"/>
      <c r="D671" s="88"/>
      <c r="E671" s="36"/>
      <c r="F671" s="19">
        <v>151</v>
      </c>
      <c r="G671" s="19">
        <v>141</v>
      </c>
      <c r="H671" s="19">
        <v>10</v>
      </c>
      <c r="I671" s="113">
        <f t="shared" si="160"/>
        <v>20.433017591339649</v>
      </c>
      <c r="J671" s="5">
        <f t="shared" si="160"/>
        <v>21.139430284857571</v>
      </c>
      <c r="K671" s="5">
        <f t="shared" si="160"/>
        <v>13.888888888888889</v>
      </c>
      <c r="L671" s="23"/>
      <c r="M671" s="23"/>
      <c r="N671" s="23"/>
      <c r="O671" s="23"/>
      <c r="P671" s="23"/>
    </row>
    <row r="672" spans="1:16" ht="15" customHeight="1" x14ac:dyDescent="0.15">
      <c r="B672" s="38" t="s">
        <v>1</v>
      </c>
      <c r="C672" s="78"/>
      <c r="D672" s="78"/>
      <c r="E672" s="28"/>
      <c r="F672" s="39">
        <f>SUM(F666:F671)</f>
        <v>739</v>
      </c>
      <c r="G672" s="39">
        <f>SUM(G666:G671)</f>
        <v>667</v>
      </c>
      <c r="H672" s="39">
        <f>SUM(H666:H671)</f>
        <v>72</v>
      </c>
      <c r="I672" s="110">
        <f>IF(SUM(I666:I671)&gt;100,"－",SUM(I666:I671))</f>
        <v>100</v>
      </c>
      <c r="J672" s="6">
        <f>IF(SUM(J666:J671)&gt;100,"－",SUM(J666:J671))</f>
        <v>100</v>
      </c>
      <c r="K672" s="6">
        <f>IF(SUM(K666:K671)&gt;100,"－",SUM(K666:K671))</f>
        <v>99.999999999999986</v>
      </c>
      <c r="L672" s="23"/>
      <c r="M672" s="23"/>
      <c r="N672" s="23"/>
      <c r="O672" s="23"/>
      <c r="P672" s="23"/>
    </row>
    <row r="673" spans="1:17" ht="15" customHeight="1" x14ac:dyDescent="0.15">
      <c r="B673" s="38" t="s">
        <v>107</v>
      </c>
      <c r="C673" s="78"/>
      <c r="D673" s="78"/>
      <c r="E673" s="29"/>
      <c r="F673" s="41">
        <v>0.69830798479087575</v>
      </c>
      <c r="G673" s="71">
        <v>0.69830798479087575</v>
      </c>
      <c r="H673" s="71">
        <v>0.69432795698924776</v>
      </c>
      <c r="I673" s="23"/>
      <c r="J673" s="23"/>
      <c r="K673" s="23"/>
      <c r="L673" s="23"/>
      <c r="M673" s="23"/>
      <c r="N673" s="23"/>
      <c r="O673" s="23"/>
      <c r="P673" s="23"/>
    </row>
    <row r="674" spans="1:17" ht="15" customHeight="1" x14ac:dyDescent="0.15">
      <c r="B674" s="38" t="s">
        <v>108</v>
      </c>
      <c r="C674" s="78"/>
      <c r="D674" s="78"/>
      <c r="E674" s="29"/>
      <c r="F674" s="41">
        <v>5</v>
      </c>
      <c r="G674" s="71">
        <v>5</v>
      </c>
      <c r="H674" s="71">
        <v>3</v>
      </c>
      <c r="I674" s="23"/>
      <c r="J674" s="23"/>
      <c r="K674" s="23"/>
      <c r="L674" s="23"/>
      <c r="M674" s="23"/>
      <c r="N674" s="23"/>
      <c r="O674" s="23"/>
      <c r="P674" s="23"/>
    </row>
    <row r="675" spans="1:17" ht="15" customHeight="1" x14ac:dyDescent="0.15">
      <c r="B675" s="62"/>
      <c r="C675" s="45"/>
      <c r="D675" s="45"/>
      <c r="E675" s="45"/>
      <c r="F675" s="45"/>
      <c r="G675" s="92"/>
      <c r="H675" s="46"/>
    </row>
    <row r="676" spans="1:17" ht="15" customHeight="1" x14ac:dyDescent="0.15">
      <c r="A676" s="1" t="s">
        <v>634</v>
      </c>
      <c r="B676" s="22"/>
      <c r="H676" s="7"/>
    </row>
    <row r="677" spans="1:17" ht="13.65" customHeight="1" x14ac:dyDescent="0.15">
      <c r="B677" s="64"/>
      <c r="C677" s="33"/>
      <c r="D677" s="33"/>
      <c r="E677" s="33"/>
      <c r="F677" s="79"/>
      <c r="G677" s="86"/>
      <c r="H677" s="83" t="s">
        <v>2</v>
      </c>
      <c r="I677" s="86"/>
      <c r="J677" s="86"/>
      <c r="K677" s="106"/>
      <c r="L677" s="86"/>
      <c r="M677" s="83" t="s">
        <v>3</v>
      </c>
      <c r="N677" s="86"/>
      <c r="O677" s="84"/>
    </row>
    <row r="678" spans="1:17" ht="22.65" customHeight="1" x14ac:dyDescent="0.15">
      <c r="B678" s="34"/>
      <c r="E678" s="75"/>
      <c r="F678" s="96" t="s">
        <v>512</v>
      </c>
      <c r="G678" s="96" t="s">
        <v>210</v>
      </c>
      <c r="H678" s="96" t="s">
        <v>211</v>
      </c>
      <c r="I678" s="96" t="s">
        <v>514</v>
      </c>
      <c r="J678" s="102" t="s">
        <v>213</v>
      </c>
      <c r="K678" s="105" t="s">
        <v>512</v>
      </c>
      <c r="L678" s="96" t="s">
        <v>210</v>
      </c>
      <c r="M678" s="96" t="s">
        <v>211</v>
      </c>
      <c r="N678" s="96" t="s">
        <v>514</v>
      </c>
      <c r="O678" s="96" t="s">
        <v>213</v>
      </c>
    </row>
    <row r="679" spans="1:17" ht="12" customHeight="1" x14ac:dyDescent="0.15">
      <c r="B679" s="35"/>
      <c r="C679" s="36"/>
      <c r="D679" s="36"/>
      <c r="E679" s="76"/>
      <c r="F679" s="37"/>
      <c r="G679" s="37"/>
      <c r="H679" s="37"/>
      <c r="I679" s="37"/>
      <c r="J679" s="66"/>
      <c r="K679" s="107">
        <f>F$688</f>
        <v>1983</v>
      </c>
      <c r="L679" s="2">
        <f>G$688</f>
        <v>667</v>
      </c>
      <c r="M679" s="2">
        <f>H$688</f>
        <v>1316</v>
      </c>
      <c r="N679" s="2">
        <f>I$688</f>
        <v>1123</v>
      </c>
      <c r="O679" s="2">
        <f>J$688</f>
        <v>1051</v>
      </c>
    </row>
    <row r="680" spans="1:17" ht="15" customHeight="1" x14ac:dyDescent="0.15">
      <c r="B680" s="34" t="s">
        <v>353</v>
      </c>
      <c r="F680" s="18">
        <v>18</v>
      </c>
      <c r="G680" s="18">
        <v>3</v>
      </c>
      <c r="H680" s="18">
        <v>15</v>
      </c>
      <c r="I680" s="18">
        <v>38</v>
      </c>
      <c r="J680" s="67">
        <v>38</v>
      </c>
      <c r="K680" s="109">
        <f t="shared" ref="K680:O687" si="161">F680/K$679*100</f>
        <v>0.90771558245083206</v>
      </c>
      <c r="L680" s="24">
        <f t="shared" si="161"/>
        <v>0.4497751124437781</v>
      </c>
      <c r="M680" s="4">
        <f t="shared" si="161"/>
        <v>1.1398176291793314</v>
      </c>
      <c r="N680" s="4">
        <f t="shared" si="161"/>
        <v>3.3837934105075691</v>
      </c>
      <c r="O680" s="4">
        <f t="shared" si="161"/>
        <v>3.6156041864890582</v>
      </c>
      <c r="Q680" s="187"/>
    </row>
    <row r="681" spans="1:17" ht="15" customHeight="1" x14ac:dyDescent="0.15">
      <c r="B681" s="34" t="s">
        <v>54</v>
      </c>
      <c r="F681" s="18">
        <v>526</v>
      </c>
      <c r="G681" s="18">
        <v>118</v>
      </c>
      <c r="H681" s="18">
        <v>408</v>
      </c>
      <c r="I681" s="18">
        <v>391</v>
      </c>
      <c r="J681" s="67">
        <v>368</v>
      </c>
      <c r="K681" s="109">
        <f t="shared" si="161"/>
        <v>26.525466464952093</v>
      </c>
      <c r="L681" s="24">
        <f t="shared" si="161"/>
        <v>17.691154422788603</v>
      </c>
      <c r="M681" s="4">
        <f t="shared" si="161"/>
        <v>31.003039513677809</v>
      </c>
      <c r="N681" s="4">
        <f t="shared" si="161"/>
        <v>34.81745325022262</v>
      </c>
      <c r="O681" s="4">
        <f t="shared" si="161"/>
        <v>35.014272121788778</v>
      </c>
      <c r="Q681" s="187"/>
    </row>
    <row r="682" spans="1:17" ht="15" customHeight="1" x14ac:dyDescent="0.15">
      <c r="B682" s="34" t="s">
        <v>55</v>
      </c>
      <c r="F682" s="18">
        <v>521</v>
      </c>
      <c r="G682" s="18">
        <v>184</v>
      </c>
      <c r="H682" s="18">
        <v>337</v>
      </c>
      <c r="I682" s="18">
        <v>199</v>
      </c>
      <c r="J682" s="67">
        <v>183</v>
      </c>
      <c r="K682" s="109">
        <f t="shared" si="161"/>
        <v>26.27332324760464</v>
      </c>
      <c r="L682" s="24">
        <f t="shared" si="161"/>
        <v>27.586206896551722</v>
      </c>
      <c r="M682" s="4">
        <f t="shared" si="161"/>
        <v>25.607902735562309</v>
      </c>
      <c r="N682" s="4">
        <f t="shared" si="161"/>
        <v>17.720391807658061</v>
      </c>
      <c r="O682" s="4">
        <f t="shared" si="161"/>
        <v>17.411988582302566</v>
      </c>
      <c r="Q682" s="187"/>
    </row>
    <row r="683" spans="1:17" ht="15" customHeight="1" x14ac:dyDescent="0.15">
      <c r="B683" s="34" t="s">
        <v>111</v>
      </c>
      <c r="F683" s="18">
        <v>306</v>
      </c>
      <c r="G683" s="18">
        <v>145</v>
      </c>
      <c r="H683" s="18">
        <v>161</v>
      </c>
      <c r="I683" s="18">
        <v>113</v>
      </c>
      <c r="J683" s="67">
        <v>100</v>
      </c>
      <c r="K683" s="109">
        <f t="shared" si="161"/>
        <v>15.431164901664147</v>
      </c>
      <c r="L683" s="24">
        <f t="shared" si="161"/>
        <v>21.739130434782609</v>
      </c>
      <c r="M683" s="4">
        <f t="shared" si="161"/>
        <v>12.23404255319149</v>
      </c>
      <c r="N683" s="4">
        <f t="shared" si="161"/>
        <v>10.062333036509349</v>
      </c>
      <c r="O683" s="4">
        <f t="shared" si="161"/>
        <v>9.5147478591817318</v>
      </c>
      <c r="Q683" s="187"/>
    </row>
    <row r="684" spans="1:17" ht="15" customHeight="1" x14ac:dyDescent="0.15">
      <c r="B684" s="34" t="s">
        <v>112</v>
      </c>
      <c r="F684" s="18">
        <v>147</v>
      </c>
      <c r="G684" s="18">
        <v>72</v>
      </c>
      <c r="H684" s="18">
        <v>75</v>
      </c>
      <c r="I684" s="18">
        <v>55</v>
      </c>
      <c r="J684" s="67">
        <v>51</v>
      </c>
      <c r="K684" s="109">
        <f t="shared" si="161"/>
        <v>7.4130105900151291</v>
      </c>
      <c r="L684" s="24">
        <f t="shared" si="161"/>
        <v>10.794602698650674</v>
      </c>
      <c r="M684" s="4">
        <f t="shared" si="161"/>
        <v>5.6990881458966562</v>
      </c>
      <c r="N684" s="4">
        <f t="shared" si="161"/>
        <v>4.8975957257346394</v>
      </c>
      <c r="O684" s="4">
        <f t="shared" si="161"/>
        <v>4.8525214081826835</v>
      </c>
      <c r="Q684" s="187"/>
    </row>
    <row r="685" spans="1:17" ht="15" customHeight="1" x14ac:dyDescent="0.15">
      <c r="B685" s="34" t="s">
        <v>422</v>
      </c>
      <c r="F685" s="18">
        <v>180</v>
      </c>
      <c r="G685" s="18">
        <v>96</v>
      </c>
      <c r="H685" s="18">
        <v>84</v>
      </c>
      <c r="I685" s="18">
        <v>53</v>
      </c>
      <c r="J685" s="67">
        <v>44</v>
      </c>
      <c r="K685" s="109">
        <f t="shared" si="161"/>
        <v>9.0771558245083206</v>
      </c>
      <c r="L685" s="24">
        <f t="shared" si="161"/>
        <v>14.392803598200899</v>
      </c>
      <c r="M685" s="4">
        <f t="shared" si="161"/>
        <v>6.3829787234042552</v>
      </c>
      <c r="N685" s="4">
        <f t="shared" si="161"/>
        <v>4.7195013357079247</v>
      </c>
      <c r="O685" s="4">
        <f t="shared" si="161"/>
        <v>4.1864890580399621</v>
      </c>
      <c r="Q685" s="187"/>
    </row>
    <row r="686" spans="1:17" ht="15" customHeight="1" x14ac:dyDescent="0.15">
      <c r="B686" s="34" t="s">
        <v>114</v>
      </c>
      <c r="F686" s="18">
        <v>15</v>
      </c>
      <c r="G686" s="18">
        <v>7</v>
      </c>
      <c r="H686" s="18">
        <v>8</v>
      </c>
      <c r="I686" s="18">
        <v>5</v>
      </c>
      <c r="J686" s="67">
        <v>5</v>
      </c>
      <c r="K686" s="109">
        <f t="shared" si="161"/>
        <v>0.75642965204236012</v>
      </c>
      <c r="L686" s="24">
        <f t="shared" si="161"/>
        <v>1.0494752623688157</v>
      </c>
      <c r="M686" s="4">
        <f t="shared" si="161"/>
        <v>0.60790273556231</v>
      </c>
      <c r="N686" s="4">
        <f t="shared" si="161"/>
        <v>0.44523597506678536</v>
      </c>
      <c r="O686" s="4">
        <f t="shared" si="161"/>
        <v>0.47573739295908657</v>
      </c>
      <c r="Q686" s="187"/>
    </row>
    <row r="687" spans="1:17" ht="15" customHeight="1" x14ac:dyDescent="0.15">
      <c r="B687" s="34" t="s">
        <v>0</v>
      </c>
      <c r="C687" s="36"/>
      <c r="D687" s="36"/>
      <c r="E687" s="36"/>
      <c r="F687" s="19">
        <v>270</v>
      </c>
      <c r="G687" s="19">
        <v>42</v>
      </c>
      <c r="H687" s="19">
        <v>228</v>
      </c>
      <c r="I687" s="19">
        <v>269</v>
      </c>
      <c r="J687" s="72">
        <v>262</v>
      </c>
      <c r="K687" s="113">
        <f t="shared" si="161"/>
        <v>13.615733736762481</v>
      </c>
      <c r="L687" s="26">
        <f t="shared" si="161"/>
        <v>6.2968515742128934</v>
      </c>
      <c r="M687" s="5">
        <f t="shared" si="161"/>
        <v>17.325227963525837</v>
      </c>
      <c r="N687" s="5">
        <f t="shared" si="161"/>
        <v>23.953695458593057</v>
      </c>
      <c r="O687" s="5">
        <f t="shared" si="161"/>
        <v>24.928639391056137</v>
      </c>
      <c r="Q687" s="187"/>
    </row>
    <row r="688" spans="1:17" ht="15" customHeight="1" x14ac:dyDescent="0.15">
      <c r="B688" s="38" t="s">
        <v>1</v>
      </c>
      <c r="C688" s="28"/>
      <c r="D688" s="28"/>
      <c r="E688" s="29"/>
      <c r="F688" s="39">
        <f t="shared" ref="F688:O688" si="162">SUM(F680:F687)</f>
        <v>1983</v>
      </c>
      <c r="G688" s="39">
        <f t="shared" si="162"/>
        <v>667</v>
      </c>
      <c r="H688" s="39">
        <f t="shared" si="162"/>
        <v>1316</v>
      </c>
      <c r="I688" s="39">
        <f t="shared" si="162"/>
        <v>1123</v>
      </c>
      <c r="J688" s="68">
        <f t="shared" si="162"/>
        <v>1051</v>
      </c>
      <c r="K688" s="110">
        <f t="shared" si="162"/>
        <v>100</v>
      </c>
      <c r="L688" s="25">
        <f t="shared" si="162"/>
        <v>100</v>
      </c>
      <c r="M688" s="6">
        <f t="shared" si="162"/>
        <v>99.999999999999972</v>
      </c>
      <c r="N688" s="6">
        <f t="shared" si="162"/>
        <v>100</v>
      </c>
      <c r="O688" s="6">
        <f t="shared" si="162"/>
        <v>100.00000000000001</v>
      </c>
    </row>
    <row r="689" spans="1:17" ht="15" customHeight="1" x14ac:dyDescent="0.15">
      <c r="B689" s="38" t="s">
        <v>109</v>
      </c>
      <c r="C689" s="28"/>
      <c r="D689" s="28"/>
      <c r="E689" s="29"/>
      <c r="F689" s="40">
        <v>2.5253940455341506</v>
      </c>
      <c r="G689" s="40">
        <v>2.9855999999999998</v>
      </c>
      <c r="H689" s="40">
        <v>2.2610294117647061</v>
      </c>
      <c r="I689" s="40">
        <v>2.0199063231850118</v>
      </c>
      <c r="J689" s="40">
        <v>1.9721166032953106</v>
      </c>
    </row>
    <row r="690" spans="1:17" ht="15" customHeight="1" x14ac:dyDescent="0.15">
      <c r="B690" s="38" t="s">
        <v>110</v>
      </c>
      <c r="C690" s="28"/>
      <c r="D690" s="28"/>
      <c r="E690" s="29"/>
      <c r="F690" s="47">
        <v>18</v>
      </c>
      <c r="G690" s="47">
        <v>14</v>
      </c>
      <c r="H690" s="47">
        <v>18</v>
      </c>
      <c r="I690" s="47">
        <v>20</v>
      </c>
      <c r="J690" s="47">
        <v>20</v>
      </c>
    </row>
    <row r="692" spans="1:17" ht="15" customHeight="1" x14ac:dyDescent="0.15">
      <c r="A692" s="73" t="s">
        <v>635</v>
      </c>
    </row>
    <row r="693" spans="1:17" ht="15" customHeight="1" x14ac:dyDescent="0.15">
      <c r="A693" s="1" t="s">
        <v>636</v>
      </c>
      <c r="B693" s="22"/>
      <c r="H693" s="7"/>
    </row>
    <row r="694" spans="1:17" ht="13.65" customHeight="1" x14ac:dyDescent="0.15">
      <c r="B694" s="64"/>
      <c r="C694" s="33"/>
      <c r="D694" s="33"/>
      <c r="E694" s="33"/>
      <c r="F694" s="79"/>
      <c r="G694" s="86"/>
      <c r="H694" s="83" t="s">
        <v>2</v>
      </c>
      <c r="I694" s="86"/>
      <c r="J694" s="86"/>
      <c r="K694" s="106"/>
      <c r="L694" s="86"/>
      <c r="M694" s="83" t="s">
        <v>3</v>
      </c>
      <c r="N694" s="86"/>
      <c r="O694" s="84"/>
    </row>
    <row r="695" spans="1:17" ht="22.65" customHeight="1" x14ac:dyDescent="0.15">
      <c r="B695" s="34"/>
      <c r="E695" s="75"/>
      <c r="F695" s="96" t="s">
        <v>512</v>
      </c>
      <c r="G695" s="96" t="s">
        <v>210</v>
      </c>
      <c r="H695" s="96" t="s">
        <v>211</v>
      </c>
      <c r="I695" s="96" t="s">
        <v>514</v>
      </c>
      <c r="J695" s="102" t="s">
        <v>213</v>
      </c>
      <c r="K695" s="105" t="s">
        <v>512</v>
      </c>
      <c r="L695" s="96" t="s">
        <v>210</v>
      </c>
      <c r="M695" s="96" t="s">
        <v>211</v>
      </c>
      <c r="N695" s="96" t="s">
        <v>514</v>
      </c>
      <c r="O695" s="96" t="s">
        <v>213</v>
      </c>
    </row>
    <row r="696" spans="1:17" ht="12" customHeight="1" x14ac:dyDescent="0.15">
      <c r="B696" s="35"/>
      <c r="C696" s="36"/>
      <c r="D696" s="36"/>
      <c r="E696" s="76"/>
      <c r="F696" s="37"/>
      <c r="G696" s="37"/>
      <c r="H696" s="37"/>
      <c r="I696" s="37"/>
      <c r="J696" s="66"/>
      <c r="K696" s="107">
        <f>F$688-F$680</f>
        <v>1965</v>
      </c>
      <c r="L696" s="2">
        <f>G$688-G$680</f>
        <v>664</v>
      </c>
      <c r="M696" s="2">
        <f>H$688-H$680</f>
        <v>1301</v>
      </c>
      <c r="N696" s="2">
        <f>I$688-I$680</f>
        <v>1085</v>
      </c>
      <c r="O696" s="2">
        <f>J$688-J$680</f>
        <v>1013</v>
      </c>
    </row>
    <row r="697" spans="1:17" ht="15" customHeight="1" x14ac:dyDescent="0.15">
      <c r="B697" s="34" t="s">
        <v>423</v>
      </c>
      <c r="F697" s="18">
        <v>221</v>
      </c>
      <c r="G697" s="18">
        <v>70</v>
      </c>
      <c r="H697" s="18">
        <v>151</v>
      </c>
      <c r="I697" s="18">
        <v>116</v>
      </c>
      <c r="J697" s="67">
        <v>108</v>
      </c>
      <c r="K697" s="109">
        <f t="shared" ref="K697:O701" si="163">F697/K$696*100</f>
        <v>11.246819338422393</v>
      </c>
      <c r="L697" s="24">
        <f t="shared" si="163"/>
        <v>10.542168674698797</v>
      </c>
      <c r="M697" s="4">
        <f t="shared" si="163"/>
        <v>11.606456571867794</v>
      </c>
      <c r="N697" s="4">
        <f t="shared" si="163"/>
        <v>10.691244239631336</v>
      </c>
      <c r="O697" s="4">
        <f t="shared" si="163"/>
        <v>10.661401776900297</v>
      </c>
      <c r="Q697" s="187"/>
    </row>
    <row r="698" spans="1:17" ht="15" customHeight="1" x14ac:dyDescent="0.15">
      <c r="B698" s="34" t="s">
        <v>424</v>
      </c>
      <c r="F698" s="18">
        <v>619</v>
      </c>
      <c r="G698" s="18">
        <v>190</v>
      </c>
      <c r="H698" s="18">
        <v>429</v>
      </c>
      <c r="I698" s="18">
        <v>328</v>
      </c>
      <c r="J698" s="67">
        <v>297</v>
      </c>
      <c r="K698" s="109">
        <f t="shared" si="163"/>
        <v>31.501272264631041</v>
      </c>
      <c r="L698" s="24">
        <f t="shared" si="163"/>
        <v>28.614457831325304</v>
      </c>
      <c r="M698" s="4">
        <f t="shared" si="163"/>
        <v>32.974634896233667</v>
      </c>
      <c r="N698" s="4">
        <f t="shared" si="163"/>
        <v>30.230414746543776</v>
      </c>
      <c r="O698" s="4">
        <f t="shared" si="163"/>
        <v>29.318854886475815</v>
      </c>
      <c r="Q698" s="187"/>
    </row>
    <row r="699" spans="1:17" ht="15" customHeight="1" x14ac:dyDescent="0.15">
      <c r="B699" s="34" t="s">
        <v>484</v>
      </c>
      <c r="F699" s="18">
        <v>429</v>
      </c>
      <c r="G699" s="18">
        <v>160</v>
      </c>
      <c r="H699" s="18">
        <v>269</v>
      </c>
      <c r="I699" s="18">
        <v>220</v>
      </c>
      <c r="J699" s="67">
        <v>202</v>
      </c>
      <c r="K699" s="109">
        <f t="shared" si="163"/>
        <v>21.832061068702291</v>
      </c>
      <c r="L699" s="24">
        <f t="shared" si="163"/>
        <v>24.096385542168676</v>
      </c>
      <c r="M699" s="4">
        <f t="shared" si="163"/>
        <v>20.676402767102228</v>
      </c>
      <c r="N699" s="4">
        <f t="shared" si="163"/>
        <v>20.276497695852534</v>
      </c>
      <c r="O699" s="4">
        <f t="shared" si="163"/>
        <v>19.940769990128331</v>
      </c>
      <c r="Q699" s="187"/>
    </row>
    <row r="700" spans="1:17" ht="15" customHeight="1" x14ac:dyDescent="0.15">
      <c r="B700" s="34" t="s">
        <v>485</v>
      </c>
      <c r="F700" s="18">
        <v>525</v>
      </c>
      <c r="G700" s="18">
        <v>210</v>
      </c>
      <c r="H700" s="18">
        <v>315</v>
      </c>
      <c r="I700" s="18">
        <v>231</v>
      </c>
      <c r="J700" s="67">
        <v>219</v>
      </c>
      <c r="K700" s="109">
        <f t="shared" si="163"/>
        <v>26.717557251908396</v>
      </c>
      <c r="L700" s="24">
        <f t="shared" si="163"/>
        <v>31.626506024096386</v>
      </c>
      <c r="M700" s="4">
        <f t="shared" si="163"/>
        <v>24.212144504227517</v>
      </c>
      <c r="N700" s="4">
        <f t="shared" si="163"/>
        <v>21.29032258064516</v>
      </c>
      <c r="O700" s="4">
        <f t="shared" si="163"/>
        <v>21.618953603158932</v>
      </c>
      <c r="Q700" s="187"/>
    </row>
    <row r="701" spans="1:17" ht="15" customHeight="1" x14ac:dyDescent="0.15">
      <c r="B701" s="34" t="s">
        <v>0</v>
      </c>
      <c r="C701" s="36"/>
      <c r="D701" s="36"/>
      <c r="E701" s="36"/>
      <c r="F701" s="19">
        <v>171</v>
      </c>
      <c r="G701" s="19">
        <v>34</v>
      </c>
      <c r="H701" s="19">
        <v>137</v>
      </c>
      <c r="I701" s="19">
        <v>190</v>
      </c>
      <c r="J701" s="72">
        <v>187</v>
      </c>
      <c r="K701" s="113">
        <f t="shared" si="163"/>
        <v>8.7022900763358777</v>
      </c>
      <c r="L701" s="26">
        <f t="shared" si="163"/>
        <v>5.1204819277108431</v>
      </c>
      <c r="M701" s="5">
        <f t="shared" si="163"/>
        <v>10.530361260568794</v>
      </c>
      <c r="N701" s="5">
        <f t="shared" si="163"/>
        <v>17.511520737327189</v>
      </c>
      <c r="O701" s="5">
        <f t="shared" si="163"/>
        <v>18.460019743336623</v>
      </c>
      <c r="Q701" s="187"/>
    </row>
    <row r="702" spans="1:17" ht="15" customHeight="1" x14ac:dyDescent="0.15">
      <c r="B702" s="38" t="s">
        <v>1</v>
      </c>
      <c r="C702" s="28"/>
      <c r="D702" s="28"/>
      <c r="E702" s="29"/>
      <c r="F702" s="39">
        <f t="shared" ref="F702:O702" si="164">SUM(F697:F701)</f>
        <v>1965</v>
      </c>
      <c r="G702" s="39">
        <f t="shared" si="164"/>
        <v>664</v>
      </c>
      <c r="H702" s="39">
        <f t="shared" si="164"/>
        <v>1301</v>
      </c>
      <c r="I702" s="39">
        <f t="shared" si="164"/>
        <v>1085</v>
      </c>
      <c r="J702" s="68">
        <f t="shared" si="164"/>
        <v>1013</v>
      </c>
      <c r="K702" s="110">
        <f t="shared" si="164"/>
        <v>100</v>
      </c>
      <c r="L702" s="25">
        <f t="shared" si="164"/>
        <v>100</v>
      </c>
      <c r="M702" s="6">
        <f t="shared" si="164"/>
        <v>100.00000000000001</v>
      </c>
      <c r="N702" s="6">
        <f t="shared" si="164"/>
        <v>99.999999999999986</v>
      </c>
      <c r="O702" s="6">
        <f t="shared" si="164"/>
        <v>100</v>
      </c>
    </row>
    <row r="704" spans="1:17" ht="15" customHeight="1" x14ac:dyDescent="0.15">
      <c r="A704" s="73" t="s">
        <v>635</v>
      </c>
    </row>
    <row r="705" spans="1:17" ht="15" customHeight="1" x14ac:dyDescent="0.15">
      <c r="A705" s="1" t="s">
        <v>638</v>
      </c>
      <c r="B705" s="22"/>
      <c r="H705" s="7"/>
    </row>
    <row r="706" spans="1:17" ht="13.65" customHeight="1" x14ac:dyDescent="0.15">
      <c r="B706" s="64"/>
      <c r="C706" s="33"/>
      <c r="D706" s="33"/>
      <c r="E706" s="33"/>
      <c r="F706" s="79"/>
      <c r="G706" s="86"/>
      <c r="H706" s="83" t="s">
        <v>2</v>
      </c>
      <c r="I706" s="86"/>
      <c r="J706" s="86"/>
      <c r="K706" s="106"/>
      <c r="L706" s="86"/>
      <c r="M706" s="83" t="s">
        <v>3</v>
      </c>
      <c r="N706" s="86"/>
      <c r="O706" s="84"/>
    </row>
    <row r="707" spans="1:17" ht="22.65" customHeight="1" x14ac:dyDescent="0.15">
      <c r="B707" s="34"/>
      <c r="E707" s="75"/>
      <c r="F707" s="96" t="s">
        <v>512</v>
      </c>
      <c r="G707" s="96" t="s">
        <v>210</v>
      </c>
      <c r="H707" s="96" t="s">
        <v>211</v>
      </c>
      <c r="I707" s="96" t="s">
        <v>514</v>
      </c>
      <c r="J707" s="102" t="s">
        <v>213</v>
      </c>
      <c r="K707" s="105" t="s">
        <v>512</v>
      </c>
      <c r="L707" s="96" t="s">
        <v>210</v>
      </c>
      <c r="M707" s="96" t="s">
        <v>211</v>
      </c>
      <c r="N707" s="96" t="s">
        <v>514</v>
      </c>
      <c r="O707" s="96" t="s">
        <v>213</v>
      </c>
    </row>
    <row r="708" spans="1:17" ht="12" customHeight="1" x14ac:dyDescent="0.15">
      <c r="B708" s="35"/>
      <c r="C708" s="36"/>
      <c r="D708" s="36"/>
      <c r="E708" s="76"/>
      <c r="F708" s="37"/>
      <c r="G708" s="37"/>
      <c r="H708" s="37"/>
      <c r="I708" s="37"/>
      <c r="J708" s="66"/>
      <c r="K708" s="107">
        <f>F$688-F$680</f>
        <v>1965</v>
      </c>
      <c r="L708" s="2">
        <f>G$688-G$680</f>
        <v>664</v>
      </c>
      <c r="M708" s="2">
        <f>H$688-H$680</f>
        <v>1301</v>
      </c>
      <c r="N708" s="2">
        <f>I$688-I$680</f>
        <v>1085</v>
      </c>
      <c r="O708" s="2">
        <f>J$688-J$680</f>
        <v>1013</v>
      </c>
    </row>
    <row r="709" spans="1:17" ht="15" customHeight="1" x14ac:dyDescent="0.15">
      <c r="B709" s="34" t="s">
        <v>58</v>
      </c>
      <c r="F709" s="18">
        <v>75</v>
      </c>
      <c r="G709" s="18">
        <v>38</v>
      </c>
      <c r="H709" s="18">
        <v>37</v>
      </c>
      <c r="I709" s="18">
        <v>39</v>
      </c>
      <c r="J709" s="67">
        <v>34</v>
      </c>
      <c r="K709" s="109">
        <f t="shared" ref="K709:O712" si="165">F709/K$708*100</f>
        <v>3.8167938931297711</v>
      </c>
      <c r="L709" s="24">
        <f t="shared" si="165"/>
        <v>5.7228915662650603</v>
      </c>
      <c r="M709" s="4">
        <f t="shared" si="165"/>
        <v>2.8439661798616447</v>
      </c>
      <c r="N709" s="4">
        <f t="shared" si="165"/>
        <v>3.5944700460829497</v>
      </c>
      <c r="O709" s="4">
        <f t="shared" si="165"/>
        <v>3.3563672260612041</v>
      </c>
      <c r="Q709" s="187"/>
    </row>
    <row r="710" spans="1:17" ht="15" customHeight="1" x14ac:dyDescent="0.15">
      <c r="B710" s="34" t="s">
        <v>59</v>
      </c>
      <c r="F710" s="18">
        <v>110</v>
      </c>
      <c r="G710" s="18">
        <v>28</v>
      </c>
      <c r="H710" s="18">
        <v>82</v>
      </c>
      <c r="I710" s="18">
        <v>101</v>
      </c>
      <c r="J710" s="67">
        <v>92</v>
      </c>
      <c r="K710" s="109">
        <f t="shared" si="165"/>
        <v>5.5979643765903306</v>
      </c>
      <c r="L710" s="24">
        <f t="shared" si="165"/>
        <v>4.2168674698795181</v>
      </c>
      <c r="M710" s="4">
        <f t="shared" si="165"/>
        <v>6.3028439661798625</v>
      </c>
      <c r="N710" s="4">
        <f t="shared" si="165"/>
        <v>9.3087557603686637</v>
      </c>
      <c r="O710" s="4">
        <f t="shared" si="165"/>
        <v>9.0819348469891406</v>
      </c>
      <c r="Q710" s="187"/>
    </row>
    <row r="711" spans="1:17" ht="15" customHeight="1" x14ac:dyDescent="0.15">
      <c r="B711" s="34" t="s">
        <v>52</v>
      </c>
      <c r="F711" s="18">
        <v>1520</v>
      </c>
      <c r="G711" s="18">
        <v>548</v>
      </c>
      <c r="H711" s="18">
        <v>972</v>
      </c>
      <c r="I711" s="18">
        <v>721</v>
      </c>
      <c r="J711" s="67">
        <v>667</v>
      </c>
      <c r="K711" s="109">
        <f t="shared" si="165"/>
        <v>77.353689567430024</v>
      </c>
      <c r="L711" s="24">
        <f t="shared" si="165"/>
        <v>82.53012048192771</v>
      </c>
      <c r="M711" s="4">
        <f t="shared" si="165"/>
        <v>74.711760184473491</v>
      </c>
      <c r="N711" s="4">
        <f t="shared" si="165"/>
        <v>66.451612903225808</v>
      </c>
      <c r="O711" s="4">
        <f t="shared" si="165"/>
        <v>65.844027640671271</v>
      </c>
      <c r="Q711" s="187"/>
    </row>
    <row r="712" spans="1:17" ht="15" customHeight="1" x14ac:dyDescent="0.15">
      <c r="B712" s="34" t="s">
        <v>0</v>
      </c>
      <c r="C712" s="36"/>
      <c r="D712" s="36"/>
      <c r="E712" s="36"/>
      <c r="F712" s="19">
        <v>260</v>
      </c>
      <c r="G712" s="19">
        <v>50</v>
      </c>
      <c r="H712" s="19">
        <v>210</v>
      </c>
      <c r="I712" s="19">
        <v>224</v>
      </c>
      <c r="J712" s="72">
        <v>220</v>
      </c>
      <c r="K712" s="113">
        <f t="shared" si="165"/>
        <v>13.231552162849871</v>
      </c>
      <c r="L712" s="26">
        <f t="shared" si="165"/>
        <v>7.5301204819277112</v>
      </c>
      <c r="M712" s="5">
        <f t="shared" si="165"/>
        <v>16.14142966948501</v>
      </c>
      <c r="N712" s="5">
        <f t="shared" si="165"/>
        <v>20.64516129032258</v>
      </c>
      <c r="O712" s="5">
        <f t="shared" si="165"/>
        <v>21.717670286278381</v>
      </c>
      <c r="Q712" s="187"/>
    </row>
    <row r="713" spans="1:17" ht="15" customHeight="1" x14ac:dyDescent="0.15">
      <c r="B713" s="38" t="s">
        <v>1</v>
      </c>
      <c r="C713" s="28"/>
      <c r="D713" s="28"/>
      <c r="E713" s="29"/>
      <c r="F713" s="39">
        <f t="shared" ref="F713:O713" si="166">SUM(F709:F712)</f>
        <v>1965</v>
      </c>
      <c r="G713" s="39">
        <f t="shared" si="166"/>
        <v>664</v>
      </c>
      <c r="H713" s="39">
        <f t="shared" si="166"/>
        <v>1301</v>
      </c>
      <c r="I713" s="39">
        <f t="shared" si="166"/>
        <v>1085</v>
      </c>
      <c r="J713" s="68">
        <f t="shared" si="166"/>
        <v>1013</v>
      </c>
      <c r="K713" s="110">
        <f t="shared" si="166"/>
        <v>99.999999999999986</v>
      </c>
      <c r="L713" s="25">
        <f t="shared" si="166"/>
        <v>100</v>
      </c>
      <c r="M713" s="6">
        <f t="shared" si="166"/>
        <v>100</v>
      </c>
      <c r="N713" s="6">
        <f t="shared" si="166"/>
        <v>100</v>
      </c>
      <c r="O713" s="6">
        <f t="shared" si="166"/>
        <v>100</v>
      </c>
    </row>
    <row r="715" spans="1:17" ht="15" customHeight="1" x14ac:dyDescent="0.15">
      <c r="A715" s="73" t="s">
        <v>635</v>
      </c>
    </row>
    <row r="716" spans="1:17" ht="15" customHeight="1" x14ac:dyDescent="0.15">
      <c r="A716" s="1" t="s">
        <v>639</v>
      </c>
      <c r="B716" s="22"/>
      <c r="H716" s="7"/>
    </row>
    <row r="717" spans="1:17" ht="13.65" customHeight="1" x14ac:dyDescent="0.15">
      <c r="B717" s="64"/>
      <c r="C717" s="33"/>
      <c r="D717" s="33"/>
      <c r="E717" s="33"/>
      <c r="F717" s="79"/>
      <c r="G717" s="86"/>
      <c r="H717" s="83" t="s">
        <v>2</v>
      </c>
      <c r="I717" s="86"/>
      <c r="J717" s="86"/>
      <c r="K717" s="106"/>
      <c r="L717" s="86"/>
      <c r="M717" s="83" t="s">
        <v>3</v>
      </c>
      <c r="N717" s="86"/>
      <c r="O717" s="84"/>
    </row>
    <row r="718" spans="1:17" ht="22.65" customHeight="1" x14ac:dyDescent="0.15">
      <c r="B718" s="34"/>
      <c r="E718" s="75"/>
      <c r="F718" s="96" t="s">
        <v>512</v>
      </c>
      <c r="G718" s="96" t="s">
        <v>210</v>
      </c>
      <c r="H718" s="96" t="s">
        <v>211</v>
      </c>
      <c r="I718" s="96" t="s">
        <v>514</v>
      </c>
      <c r="J718" s="102" t="s">
        <v>213</v>
      </c>
      <c r="K718" s="105" t="s">
        <v>512</v>
      </c>
      <c r="L718" s="96" t="s">
        <v>210</v>
      </c>
      <c r="M718" s="96" t="s">
        <v>211</v>
      </c>
      <c r="N718" s="96" t="s">
        <v>514</v>
      </c>
      <c r="O718" s="96" t="s">
        <v>213</v>
      </c>
    </row>
    <row r="719" spans="1:17" ht="12" customHeight="1" x14ac:dyDescent="0.15">
      <c r="B719" s="35"/>
      <c r="C719" s="36"/>
      <c r="D719" s="36"/>
      <c r="E719" s="76"/>
      <c r="F719" s="37"/>
      <c r="G719" s="37"/>
      <c r="H719" s="37"/>
      <c r="I719" s="37"/>
      <c r="J719" s="66"/>
      <c r="K719" s="107">
        <f>F$688-F$680</f>
        <v>1965</v>
      </c>
      <c r="L719" s="2">
        <f>G$688-G$680</f>
        <v>664</v>
      </c>
      <c r="M719" s="2">
        <f>H$688-H$680</f>
        <v>1301</v>
      </c>
      <c r="N719" s="2">
        <f>I$688-I$680</f>
        <v>1085</v>
      </c>
      <c r="O719" s="2">
        <f>J$688-J$680</f>
        <v>1013</v>
      </c>
    </row>
    <row r="720" spans="1:17" ht="15" customHeight="1" x14ac:dyDescent="0.15">
      <c r="B720" s="34" t="s">
        <v>428</v>
      </c>
      <c r="F720" s="18">
        <v>274</v>
      </c>
      <c r="G720" s="18">
        <v>101</v>
      </c>
      <c r="H720" s="18">
        <v>173</v>
      </c>
      <c r="I720" s="18">
        <v>240</v>
      </c>
      <c r="J720" s="67">
        <v>225</v>
      </c>
      <c r="K720" s="109">
        <f t="shared" ref="K720:O722" si="167">F720/K$719*100</f>
        <v>13.944020356234097</v>
      </c>
      <c r="L720" s="24">
        <f t="shared" si="167"/>
        <v>15.210843373493976</v>
      </c>
      <c r="M720" s="4">
        <f t="shared" si="167"/>
        <v>13.297463489623368</v>
      </c>
      <c r="N720" s="4">
        <f t="shared" si="167"/>
        <v>22.119815668202765</v>
      </c>
      <c r="O720" s="4">
        <f t="shared" si="167"/>
        <v>22.211253701875616</v>
      </c>
      <c r="Q720" s="187"/>
    </row>
    <row r="721" spans="1:17" ht="15" customHeight="1" x14ac:dyDescent="0.15">
      <c r="B721" s="34" t="s">
        <v>429</v>
      </c>
      <c r="F721" s="18">
        <v>1508</v>
      </c>
      <c r="G721" s="18">
        <v>531</v>
      </c>
      <c r="H721" s="18">
        <v>977</v>
      </c>
      <c r="I721" s="18">
        <v>651</v>
      </c>
      <c r="J721" s="67">
        <v>597</v>
      </c>
      <c r="K721" s="109">
        <f t="shared" si="167"/>
        <v>76.743002544529261</v>
      </c>
      <c r="L721" s="24">
        <f t="shared" si="167"/>
        <v>79.96987951807229</v>
      </c>
      <c r="M721" s="4">
        <f t="shared" si="167"/>
        <v>75.096079938508836</v>
      </c>
      <c r="N721" s="4">
        <f t="shared" si="167"/>
        <v>60</v>
      </c>
      <c r="O721" s="4">
        <f t="shared" si="167"/>
        <v>58.933859822309977</v>
      </c>
      <c r="Q721" s="187"/>
    </row>
    <row r="722" spans="1:17" ht="15" customHeight="1" x14ac:dyDescent="0.15">
      <c r="B722" s="34" t="s">
        <v>0</v>
      </c>
      <c r="C722" s="36"/>
      <c r="D722" s="36"/>
      <c r="E722" s="36"/>
      <c r="F722" s="19">
        <v>183</v>
      </c>
      <c r="G722" s="19">
        <v>32</v>
      </c>
      <c r="H722" s="19">
        <v>151</v>
      </c>
      <c r="I722" s="19">
        <v>194</v>
      </c>
      <c r="J722" s="72">
        <v>191</v>
      </c>
      <c r="K722" s="113">
        <f t="shared" si="167"/>
        <v>9.3129770992366403</v>
      </c>
      <c r="L722" s="26">
        <f t="shared" si="167"/>
        <v>4.8192771084337354</v>
      </c>
      <c r="M722" s="5">
        <f t="shared" si="167"/>
        <v>11.606456571867794</v>
      </c>
      <c r="N722" s="5">
        <f t="shared" si="167"/>
        <v>17.880184331797235</v>
      </c>
      <c r="O722" s="5">
        <f t="shared" si="167"/>
        <v>18.854886475814411</v>
      </c>
      <c r="Q722" s="187"/>
    </row>
    <row r="723" spans="1:17" ht="15" customHeight="1" x14ac:dyDescent="0.15">
      <c r="B723" s="38" t="s">
        <v>1</v>
      </c>
      <c r="C723" s="28"/>
      <c r="D723" s="28"/>
      <c r="E723" s="29"/>
      <c r="F723" s="39">
        <f t="shared" ref="F723:O723" si="168">SUM(F720:F722)</f>
        <v>1965</v>
      </c>
      <c r="G723" s="39">
        <f t="shared" si="168"/>
        <v>664</v>
      </c>
      <c r="H723" s="39">
        <f t="shared" si="168"/>
        <v>1301</v>
      </c>
      <c r="I723" s="39">
        <f t="shared" si="168"/>
        <v>1085</v>
      </c>
      <c r="J723" s="68">
        <f t="shared" si="168"/>
        <v>1013</v>
      </c>
      <c r="K723" s="110">
        <f t="shared" si="168"/>
        <v>100</v>
      </c>
      <c r="L723" s="25">
        <f t="shared" si="168"/>
        <v>100</v>
      </c>
      <c r="M723" s="6">
        <f t="shared" si="168"/>
        <v>100</v>
      </c>
      <c r="N723" s="6">
        <f t="shared" si="168"/>
        <v>100</v>
      </c>
      <c r="O723" s="6">
        <f t="shared" si="168"/>
        <v>100</v>
      </c>
    </row>
    <row r="725" spans="1:17" ht="15" customHeight="1" x14ac:dyDescent="0.15">
      <c r="A725" s="1" t="s">
        <v>637</v>
      </c>
      <c r="B725" s="22"/>
      <c r="H725" s="7"/>
    </row>
    <row r="726" spans="1:17" ht="13.65" customHeight="1" x14ac:dyDescent="0.15">
      <c r="B726" s="64"/>
      <c r="C726" s="33"/>
      <c r="D726" s="33"/>
      <c r="E726" s="33"/>
      <c r="F726" s="79"/>
      <c r="G726" s="86"/>
      <c r="H726" s="83" t="s">
        <v>2</v>
      </c>
      <c r="I726" s="86"/>
      <c r="J726" s="86"/>
      <c r="K726" s="106"/>
      <c r="L726" s="86"/>
      <c r="M726" s="83" t="s">
        <v>3</v>
      </c>
      <c r="N726" s="86"/>
      <c r="O726" s="84"/>
    </row>
    <row r="727" spans="1:17" ht="22.65" customHeight="1" x14ac:dyDescent="0.15">
      <c r="B727" s="34"/>
      <c r="E727" s="75"/>
      <c r="F727" s="96" t="s">
        <v>512</v>
      </c>
      <c r="G727" s="96" t="s">
        <v>210</v>
      </c>
      <c r="H727" s="96" t="s">
        <v>211</v>
      </c>
      <c r="I727" s="96" t="s">
        <v>514</v>
      </c>
      <c r="J727" s="102" t="s">
        <v>213</v>
      </c>
      <c r="K727" s="105" t="s">
        <v>512</v>
      </c>
      <c r="L727" s="96" t="s">
        <v>210</v>
      </c>
      <c r="M727" s="96" t="s">
        <v>211</v>
      </c>
      <c r="N727" s="96" t="s">
        <v>514</v>
      </c>
      <c r="O727" s="96" t="s">
        <v>213</v>
      </c>
    </row>
    <row r="728" spans="1:17" ht="12" customHeight="1" x14ac:dyDescent="0.15">
      <c r="B728" s="35"/>
      <c r="C728" s="36"/>
      <c r="D728" s="36"/>
      <c r="E728" s="76"/>
      <c r="F728" s="37"/>
      <c r="G728" s="37"/>
      <c r="H728" s="37"/>
      <c r="I728" s="37"/>
      <c r="J728" s="66"/>
      <c r="K728" s="107">
        <f>F$688</f>
        <v>1983</v>
      </c>
      <c r="L728" s="2">
        <f>G$688</f>
        <v>667</v>
      </c>
      <c r="M728" s="2">
        <f>H$688</f>
        <v>1316</v>
      </c>
      <c r="N728" s="2">
        <f>I$688</f>
        <v>1123</v>
      </c>
      <c r="O728" s="2">
        <f>J$688</f>
        <v>1051</v>
      </c>
    </row>
    <row r="729" spans="1:17" ht="15" customHeight="1" x14ac:dyDescent="0.15">
      <c r="B729" s="34" t="s">
        <v>682</v>
      </c>
      <c r="F729" s="18">
        <v>1610</v>
      </c>
      <c r="G729" s="18">
        <v>589</v>
      </c>
      <c r="H729" s="18">
        <v>1021</v>
      </c>
      <c r="I729" s="18">
        <v>675</v>
      </c>
      <c r="J729" s="67">
        <v>607</v>
      </c>
      <c r="K729" s="109">
        <f t="shared" ref="K729:O731" si="169">F729/K$728*100</f>
        <v>81.190115985879984</v>
      </c>
      <c r="L729" s="24">
        <f t="shared" si="169"/>
        <v>88.305847076461774</v>
      </c>
      <c r="M729" s="4">
        <f t="shared" si="169"/>
        <v>77.583586626139819</v>
      </c>
      <c r="N729" s="4">
        <f t="shared" si="169"/>
        <v>60.106856634016026</v>
      </c>
      <c r="O729" s="4">
        <f t="shared" si="169"/>
        <v>57.754519505233112</v>
      </c>
      <c r="Q729" s="187"/>
    </row>
    <row r="730" spans="1:17" ht="15" customHeight="1" x14ac:dyDescent="0.15">
      <c r="B730" s="34" t="s">
        <v>319</v>
      </c>
      <c r="F730" s="18">
        <v>245</v>
      </c>
      <c r="G730" s="18">
        <v>56</v>
      </c>
      <c r="H730" s="18">
        <v>189</v>
      </c>
      <c r="I730" s="18">
        <v>268</v>
      </c>
      <c r="J730" s="67">
        <v>264</v>
      </c>
      <c r="K730" s="109">
        <f t="shared" si="169"/>
        <v>12.355017650025214</v>
      </c>
      <c r="L730" s="24">
        <f t="shared" si="169"/>
        <v>8.3958020989505258</v>
      </c>
      <c r="M730" s="4">
        <f t="shared" si="169"/>
        <v>14.361702127659576</v>
      </c>
      <c r="N730" s="4">
        <f t="shared" si="169"/>
        <v>23.864648263579696</v>
      </c>
      <c r="O730" s="4">
        <f t="shared" si="169"/>
        <v>25.118934348239776</v>
      </c>
      <c r="Q730" s="187"/>
    </row>
    <row r="731" spans="1:17" ht="15" customHeight="1" x14ac:dyDescent="0.15">
      <c r="B731" s="34" t="s">
        <v>0</v>
      </c>
      <c r="C731" s="36"/>
      <c r="D731" s="36"/>
      <c r="E731" s="36"/>
      <c r="F731" s="19">
        <v>128</v>
      </c>
      <c r="G731" s="19">
        <v>22</v>
      </c>
      <c r="H731" s="19">
        <v>106</v>
      </c>
      <c r="I731" s="19">
        <v>180</v>
      </c>
      <c r="J731" s="72">
        <v>180</v>
      </c>
      <c r="K731" s="113">
        <f t="shared" si="169"/>
        <v>6.4548663640948067</v>
      </c>
      <c r="L731" s="26">
        <f t="shared" si="169"/>
        <v>3.2983508245877062</v>
      </c>
      <c r="M731" s="5">
        <f t="shared" si="169"/>
        <v>8.0547112462006076</v>
      </c>
      <c r="N731" s="5">
        <f t="shared" si="169"/>
        <v>16.028495102404275</v>
      </c>
      <c r="O731" s="5">
        <f t="shared" si="169"/>
        <v>17.126546146527115</v>
      </c>
      <c r="Q731" s="187"/>
    </row>
    <row r="732" spans="1:17" ht="15" customHeight="1" x14ac:dyDescent="0.15">
      <c r="B732" s="38" t="s">
        <v>1</v>
      </c>
      <c r="C732" s="28"/>
      <c r="D732" s="28"/>
      <c r="E732" s="29"/>
      <c r="F732" s="39">
        <f t="shared" ref="F732:O732" si="170">SUM(F729:F731)</f>
        <v>1983</v>
      </c>
      <c r="G732" s="39">
        <f t="shared" si="170"/>
        <v>667</v>
      </c>
      <c r="H732" s="39">
        <f t="shared" si="170"/>
        <v>1316</v>
      </c>
      <c r="I732" s="39">
        <f t="shared" si="170"/>
        <v>1123</v>
      </c>
      <c r="J732" s="68">
        <f t="shared" si="170"/>
        <v>1051</v>
      </c>
      <c r="K732" s="110">
        <f t="shared" si="170"/>
        <v>100.00000000000001</v>
      </c>
      <c r="L732" s="25">
        <f t="shared" si="170"/>
        <v>100</v>
      </c>
      <c r="M732" s="6">
        <f t="shared" si="170"/>
        <v>100</v>
      </c>
      <c r="N732" s="6">
        <f t="shared" si="170"/>
        <v>100</v>
      </c>
      <c r="O732" s="6">
        <f t="shared" si="170"/>
        <v>100</v>
      </c>
    </row>
  </sheetData>
  <phoneticPr fontId="1"/>
  <pageMargins left="0.27559055118110237" right="0.27559055118110237" top="0.47244094488188981" bottom="0.31496062992125984" header="0.23622047244094491" footer="0.27559055118110237"/>
  <pageSetup paperSize="9" scale="69" orientation="portrait" r:id="rId1"/>
  <headerFooter alignWithMargins="0">
    <oddHeader>&amp;C【2020年度　厚生労働省　老人保健事業推進費等補助金事業】
高齢者向け住まいに関するアンケート調査&amp;R&amp;A</oddHeader>
    <oddFooter>&amp;R&amp;P/&amp;N</oddFooter>
  </headerFooter>
  <rowBreaks count="11" manualBreakCount="11">
    <brk id="56" max="16383" man="1"/>
    <brk id="129" max="17" man="1"/>
    <brk id="194" max="16383" man="1"/>
    <brk id="230" max="17" man="1"/>
    <brk id="305" max="17" man="1"/>
    <brk id="383" max="17" man="1"/>
    <brk id="461" max="17" man="1"/>
    <brk id="535" max="17" man="1"/>
    <brk id="593" max="17" man="1"/>
    <brk id="647" max="17" man="1"/>
    <brk id="67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104"/>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8.44140625" style="1" customWidth="1"/>
    <col min="3" max="4" width="9.44140625" style="1" customWidth="1"/>
    <col min="5" max="5" width="9" style="1" customWidth="1"/>
    <col min="6" max="11" width="9" style="7" customWidth="1"/>
    <col min="12" max="19" width="9" style="1" customWidth="1"/>
    <col min="20" max="16384" width="9.109375" style="1"/>
  </cols>
  <sheetData>
    <row r="1" spans="1:11" ht="15" customHeight="1" x14ac:dyDescent="0.15">
      <c r="A1" s="56" t="s">
        <v>640</v>
      </c>
      <c r="C1" s="7"/>
      <c r="D1" s="7"/>
      <c r="E1" s="7"/>
      <c r="H1" s="1"/>
      <c r="I1" s="1"/>
      <c r="J1" s="1"/>
      <c r="K1" s="1"/>
    </row>
    <row r="2" spans="1:11" ht="13.65" customHeight="1" x14ac:dyDescent="0.15">
      <c r="A2" s="140" t="s">
        <v>641</v>
      </c>
      <c r="B2" s="63"/>
      <c r="C2" s="63"/>
    </row>
    <row r="3" spans="1:11" ht="15" customHeight="1" x14ac:dyDescent="0.15">
      <c r="A3" s="1" t="s">
        <v>642</v>
      </c>
      <c r="B3" s="22"/>
      <c r="G3" s="1"/>
      <c r="H3" s="1"/>
      <c r="I3" s="1"/>
      <c r="J3" s="1"/>
      <c r="K3" s="1"/>
    </row>
    <row r="4" spans="1:11" ht="13.65" customHeight="1" x14ac:dyDescent="0.15">
      <c r="B4" s="64"/>
      <c r="C4" s="33"/>
      <c r="D4" s="33"/>
      <c r="E4" s="79"/>
      <c r="F4" s="83" t="s">
        <v>2</v>
      </c>
      <c r="G4" s="86"/>
      <c r="H4" s="106"/>
      <c r="I4" s="83" t="s">
        <v>3</v>
      </c>
      <c r="J4" s="84"/>
      <c r="K4" s="1"/>
    </row>
    <row r="5" spans="1:11" ht="19.2" x14ac:dyDescent="0.15">
      <c r="B5" s="77"/>
      <c r="C5" s="7"/>
      <c r="D5" s="7"/>
      <c r="E5" s="96" t="s">
        <v>4</v>
      </c>
      <c r="F5" s="96" t="s">
        <v>211</v>
      </c>
      <c r="G5" s="102" t="s">
        <v>213</v>
      </c>
      <c r="H5" s="105" t="s">
        <v>4</v>
      </c>
      <c r="I5" s="96" t="s">
        <v>211</v>
      </c>
      <c r="J5" s="96" t="s">
        <v>213</v>
      </c>
      <c r="K5" s="1"/>
    </row>
    <row r="6" spans="1:11" ht="12" customHeight="1" x14ac:dyDescent="0.15">
      <c r="B6" s="35"/>
      <c r="C6" s="88"/>
      <c r="D6" s="36"/>
      <c r="E6" s="37"/>
      <c r="F6" s="37"/>
      <c r="G6" s="66"/>
      <c r="H6" s="107">
        <f>E$15</f>
        <v>2367</v>
      </c>
      <c r="I6" s="2">
        <f t="shared" ref="I6:J6" si="0">F$15</f>
        <v>1316</v>
      </c>
      <c r="J6" s="2">
        <f t="shared" si="0"/>
        <v>1051</v>
      </c>
      <c r="K6" s="90"/>
    </row>
    <row r="7" spans="1:11" ht="15" customHeight="1" x14ac:dyDescent="0.15">
      <c r="B7" s="34" t="s">
        <v>186</v>
      </c>
      <c r="C7" s="233"/>
      <c r="D7" s="7"/>
      <c r="E7" s="18">
        <v>6</v>
      </c>
      <c r="F7" s="18">
        <v>5</v>
      </c>
      <c r="G7" s="67">
        <v>1</v>
      </c>
      <c r="H7" s="109">
        <f>E7/H$6*100</f>
        <v>0.25348542458808615</v>
      </c>
      <c r="I7" s="4">
        <f t="shared" ref="I7:I14" si="1">F7/I$6*100</f>
        <v>0.37993920972644379</v>
      </c>
      <c r="J7" s="4">
        <f t="shared" ref="J7:J14" si="2">G7/J$6*100</f>
        <v>9.5147478591817325E-2</v>
      </c>
      <c r="K7" s="80"/>
    </row>
    <row r="8" spans="1:11" ht="15" customHeight="1" x14ac:dyDescent="0.15">
      <c r="B8" s="34" t="s">
        <v>92</v>
      </c>
      <c r="C8" s="233"/>
      <c r="D8" s="7"/>
      <c r="E8" s="18">
        <v>273</v>
      </c>
      <c r="F8" s="18">
        <v>174</v>
      </c>
      <c r="G8" s="67">
        <v>99</v>
      </c>
      <c r="H8" s="109">
        <f t="shared" ref="H8:H14" si="3">E8/H$6*100</f>
        <v>11.533586818757922</v>
      </c>
      <c r="I8" s="4">
        <f t="shared" si="1"/>
        <v>13.221884498480243</v>
      </c>
      <c r="J8" s="4">
        <f t="shared" si="2"/>
        <v>9.4196003805899142</v>
      </c>
      <c r="K8" s="80"/>
    </row>
    <row r="9" spans="1:11" ht="15" customHeight="1" x14ac:dyDescent="0.15">
      <c r="B9" s="34" t="s">
        <v>93</v>
      </c>
      <c r="C9" s="233"/>
      <c r="D9" s="7"/>
      <c r="E9" s="18">
        <v>565</v>
      </c>
      <c r="F9" s="18">
        <v>331</v>
      </c>
      <c r="G9" s="67">
        <v>234</v>
      </c>
      <c r="H9" s="109">
        <f t="shared" si="3"/>
        <v>23.869877482044782</v>
      </c>
      <c r="I9" s="4">
        <f t="shared" si="1"/>
        <v>25.151975683890576</v>
      </c>
      <c r="J9" s="4">
        <f t="shared" si="2"/>
        <v>22.264509990485251</v>
      </c>
      <c r="K9" s="80"/>
    </row>
    <row r="10" spans="1:11" ht="15" customHeight="1" x14ac:dyDescent="0.15">
      <c r="B10" s="34" t="s">
        <v>94</v>
      </c>
      <c r="C10" s="233"/>
      <c r="D10" s="7"/>
      <c r="E10" s="18">
        <v>548</v>
      </c>
      <c r="F10" s="18">
        <v>305</v>
      </c>
      <c r="G10" s="67">
        <v>243</v>
      </c>
      <c r="H10" s="109">
        <f t="shared" si="3"/>
        <v>23.151668779045202</v>
      </c>
      <c r="I10" s="4">
        <f t="shared" si="1"/>
        <v>23.176291793313069</v>
      </c>
      <c r="J10" s="4">
        <f t="shared" si="2"/>
        <v>23.120837297811608</v>
      </c>
      <c r="K10" s="80"/>
    </row>
    <row r="11" spans="1:11" ht="15" customHeight="1" x14ac:dyDescent="0.15">
      <c r="B11" s="34" t="s">
        <v>95</v>
      </c>
      <c r="C11" s="233"/>
      <c r="D11" s="7"/>
      <c r="E11" s="18">
        <v>305</v>
      </c>
      <c r="F11" s="18">
        <v>130</v>
      </c>
      <c r="G11" s="67">
        <v>175</v>
      </c>
      <c r="H11" s="109">
        <f t="shared" si="3"/>
        <v>12.885509083227713</v>
      </c>
      <c r="I11" s="4">
        <f t="shared" si="1"/>
        <v>9.8784194528875382</v>
      </c>
      <c r="J11" s="4">
        <f t="shared" si="2"/>
        <v>16.650808753568029</v>
      </c>
      <c r="K11" s="80"/>
    </row>
    <row r="12" spans="1:11" ht="15" customHeight="1" x14ac:dyDescent="0.15">
      <c r="B12" s="34" t="s">
        <v>96</v>
      </c>
      <c r="C12" s="233"/>
      <c r="D12" s="7"/>
      <c r="E12" s="18">
        <v>185</v>
      </c>
      <c r="F12" s="18">
        <v>96</v>
      </c>
      <c r="G12" s="67">
        <v>89</v>
      </c>
      <c r="H12" s="109">
        <f t="shared" si="3"/>
        <v>7.8158005914659903</v>
      </c>
      <c r="I12" s="4">
        <f t="shared" si="1"/>
        <v>7.2948328267477196</v>
      </c>
      <c r="J12" s="4">
        <f t="shared" si="2"/>
        <v>8.4681255946717418</v>
      </c>
      <c r="K12" s="80"/>
    </row>
    <row r="13" spans="1:11" ht="15" customHeight="1" x14ac:dyDescent="0.15">
      <c r="B13" s="34" t="s">
        <v>102</v>
      </c>
      <c r="C13" s="233"/>
      <c r="D13" s="7"/>
      <c r="E13" s="18">
        <v>156</v>
      </c>
      <c r="F13" s="18">
        <v>98</v>
      </c>
      <c r="G13" s="67">
        <v>58</v>
      </c>
      <c r="H13" s="109">
        <f t="shared" si="3"/>
        <v>6.5906210392902409</v>
      </c>
      <c r="I13" s="4">
        <f t="shared" si="1"/>
        <v>7.4468085106382977</v>
      </c>
      <c r="J13" s="4">
        <f t="shared" si="2"/>
        <v>5.5185537583254041</v>
      </c>
      <c r="K13" s="80"/>
    </row>
    <row r="14" spans="1:11" ht="15" customHeight="1" x14ac:dyDescent="0.15">
      <c r="B14" s="35" t="s">
        <v>158</v>
      </c>
      <c r="C14" s="88"/>
      <c r="D14" s="36"/>
      <c r="E14" s="19">
        <v>329</v>
      </c>
      <c r="F14" s="19">
        <v>177</v>
      </c>
      <c r="G14" s="72">
        <v>152</v>
      </c>
      <c r="H14" s="113">
        <f t="shared" si="3"/>
        <v>13.899450781580057</v>
      </c>
      <c r="I14" s="5">
        <f t="shared" si="1"/>
        <v>13.449848024316111</v>
      </c>
      <c r="J14" s="5">
        <f t="shared" si="2"/>
        <v>14.462416745956233</v>
      </c>
      <c r="K14" s="23"/>
    </row>
    <row r="15" spans="1:11" ht="15" customHeight="1" x14ac:dyDescent="0.15">
      <c r="B15" s="38" t="s">
        <v>1</v>
      </c>
      <c r="C15" s="78"/>
      <c r="D15" s="28"/>
      <c r="E15" s="39">
        <f>SUM(E7:E14)</f>
        <v>2367</v>
      </c>
      <c r="F15" s="39">
        <f>SUM(F7:F14)</f>
        <v>1316</v>
      </c>
      <c r="G15" s="68">
        <f>SUM(G7:G14)</f>
        <v>1051</v>
      </c>
      <c r="H15" s="110">
        <f>IF(SUM(H7:H14)&gt;100,"－",SUM(H7:H14))</f>
        <v>99.999999999999986</v>
      </c>
      <c r="I15" s="6">
        <f>IF(SUM(I7:I14)&gt;100,"－",SUM(I7:I14))</f>
        <v>100</v>
      </c>
      <c r="J15" s="6">
        <f>IF(SUM(J7:J14)&gt;100,"－",SUM(J7:J14))</f>
        <v>100.00000000000001</v>
      </c>
      <c r="K15" s="23"/>
    </row>
    <row r="16" spans="1:11" ht="15" customHeight="1" x14ac:dyDescent="0.15">
      <c r="B16" s="38" t="s">
        <v>107</v>
      </c>
      <c r="C16" s="78"/>
      <c r="D16" s="29"/>
      <c r="E16" s="41">
        <v>25.530912659470069</v>
      </c>
      <c r="F16" s="71">
        <v>25.071115013169447</v>
      </c>
      <c r="G16" s="71">
        <v>26.113459399332591</v>
      </c>
      <c r="H16" s="46"/>
      <c r="I16" s="1"/>
      <c r="J16" s="1"/>
      <c r="K16" s="1"/>
    </row>
    <row r="17" spans="2:11" ht="15" customHeight="1" x14ac:dyDescent="0.15">
      <c r="B17" s="38" t="s">
        <v>108</v>
      </c>
      <c r="C17" s="78"/>
      <c r="D17" s="29"/>
      <c r="E17" s="39">
        <v>123</v>
      </c>
      <c r="F17" s="39">
        <v>123</v>
      </c>
      <c r="G17" s="39">
        <v>101</v>
      </c>
      <c r="H17" s="92"/>
      <c r="I17" s="1"/>
      <c r="J17" s="1"/>
      <c r="K17" s="1"/>
    </row>
    <row r="18" spans="2:11" ht="15" customHeight="1" x14ac:dyDescent="0.15">
      <c r="B18" s="85" t="s">
        <v>150</v>
      </c>
      <c r="F18" s="1"/>
      <c r="G18" s="1"/>
      <c r="H18" s="31"/>
      <c r="I18" s="1"/>
      <c r="J18" s="1"/>
      <c r="K18" s="1"/>
    </row>
    <row r="19" spans="2:11" ht="13.65" customHeight="1" x14ac:dyDescent="0.15">
      <c r="B19" s="64"/>
      <c r="C19" s="33"/>
      <c r="D19" s="33"/>
      <c r="E19" s="79"/>
      <c r="F19" s="83" t="s">
        <v>2</v>
      </c>
      <c r="G19" s="86"/>
      <c r="H19" s="106"/>
      <c r="I19" s="83" t="s">
        <v>3</v>
      </c>
      <c r="J19" s="84"/>
      <c r="K19" s="1"/>
    </row>
    <row r="20" spans="2:11" ht="19.2" x14ac:dyDescent="0.15">
      <c r="B20" s="77"/>
      <c r="C20" s="7"/>
      <c r="D20" s="7"/>
      <c r="E20" s="96" t="s">
        <v>4</v>
      </c>
      <c r="F20" s="96" t="s">
        <v>211</v>
      </c>
      <c r="G20" s="102" t="s">
        <v>213</v>
      </c>
      <c r="H20" s="105" t="s">
        <v>4</v>
      </c>
      <c r="I20" s="96" t="s">
        <v>211</v>
      </c>
      <c r="J20" s="96" t="s">
        <v>213</v>
      </c>
      <c r="K20" s="1"/>
    </row>
    <row r="21" spans="2:11" ht="12" customHeight="1" x14ac:dyDescent="0.15">
      <c r="B21" s="35"/>
      <c r="C21" s="88"/>
      <c r="D21" s="36"/>
      <c r="E21" s="37"/>
      <c r="F21" s="37"/>
      <c r="G21" s="66"/>
      <c r="H21" s="107">
        <f>E$15</f>
        <v>2367</v>
      </c>
      <c r="I21" s="2">
        <f t="shared" ref="I21" si="4">F$15</f>
        <v>1316</v>
      </c>
      <c r="J21" s="2">
        <f t="shared" ref="J21" si="5">G$15</f>
        <v>1051</v>
      </c>
      <c r="K21" s="90"/>
    </row>
    <row r="22" spans="2:11" ht="15" customHeight="1" x14ac:dyDescent="0.15">
      <c r="B22" s="34" t="s">
        <v>186</v>
      </c>
      <c r="C22" s="233"/>
      <c r="D22" s="7"/>
      <c r="E22" s="18">
        <v>6</v>
      </c>
      <c r="F22" s="18">
        <v>5</v>
      </c>
      <c r="G22" s="67">
        <v>1</v>
      </c>
      <c r="H22" s="109">
        <f t="shared" ref="H22:H29" si="6">E22/H$6*100</f>
        <v>0.25348542458808615</v>
      </c>
      <c r="I22" s="4">
        <f t="shared" ref="I22:I29" si="7">F22/I$6*100</f>
        <v>0.37993920972644379</v>
      </c>
      <c r="J22" s="4">
        <f t="shared" ref="J22:J29" si="8">G22/J$6*100</f>
        <v>9.5147478591817325E-2</v>
      </c>
      <c r="K22" s="80"/>
    </row>
    <row r="23" spans="2:11" ht="15" customHeight="1" x14ac:dyDescent="0.15">
      <c r="B23" s="34" t="s">
        <v>92</v>
      </c>
      <c r="C23" s="233"/>
      <c r="D23" s="7"/>
      <c r="E23" s="18">
        <v>33</v>
      </c>
      <c r="F23" s="18">
        <v>17</v>
      </c>
      <c r="G23" s="67">
        <v>16</v>
      </c>
      <c r="H23" s="109">
        <f t="shared" si="6"/>
        <v>1.394169835234474</v>
      </c>
      <c r="I23" s="4">
        <f t="shared" si="7"/>
        <v>1.2917933130699089</v>
      </c>
      <c r="J23" s="4">
        <f t="shared" si="8"/>
        <v>1.5223596574690772</v>
      </c>
      <c r="K23" s="80"/>
    </row>
    <row r="24" spans="2:11" ht="15" customHeight="1" x14ac:dyDescent="0.15">
      <c r="B24" s="34" t="s">
        <v>93</v>
      </c>
      <c r="C24" s="233"/>
      <c r="D24" s="7"/>
      <c r="E24" s="18">
        <v>55</v>
      </c>
      <c r="F24" s="18">
        <v>19</v>
      </c>
      <c r="G24" s="67">
        <v>36</v>
      </c>
      <c r="H24" s="109">
        <f t="shared" si="6"/>
        <v>2.3236163920574571</v>
      </c>
      <c r="I24" s="4">
        <f t="shared" si="7"/>
        <v>1.4437689969604863</v>
      </c>
      <c r="J24" s="4">
        <f t="shared" si="8"/>
        <v>3.425309229305423</v>
      </c>
      <c r="K24" s="80"/>
    </row>
    <row r="25" spans="2:11" ht="15" customHeight="1" x14ac:dyDescent="0.15">
      <c r="B25" s="34" t="s">
        <v>94</v>
      </c>
      <c r="C25" s="233"/>
      <c r="D25" s="7"/>
      <c r="E25" s="18">
        <v>131</v>
      </c>
      <c r="F25" s="18">
        <v>49</v>
      </c>
      <c r="G25" s="67">
        <v>82</v>
      </c>
      <c r="H25" s="109">
        <f t="shared" si="6"/>
        <v>5.5344317701732146</v>
      </c>
      <c r="I25" s="4">
        <f t="shared" si="7"/>
        <v>3.7234042553191489</v>
      </c>
      <c r="J25" s="4">
        <f t="shared" si="8"/>
        <v>7.8020932445290194</v>
      </c>
      <c r="K25" s="80"/>
    </row>
    <row r="26" spans="2:11" ht="15" customHeight="1" x14ac:dyDescent="0.15">
      <c r="B26" s="34" t="s">
        <v>95</v>
      </c>
      <c r="C26" s="233"/>
      <c r="D26" s="7"/>
      <c r="E26" s="18">
        <v>302</v>
      </c>
      <c r="F26" s="18">
        <v>123</v>
      </c>
      <c r="G26" s="67">
        <v>179</v>
      </c>
      <c r="H26" s="109">
        <f t="shared" si="6"/>
        <v>12.758766370933671</v>
      </c>
      <c r="I26" s="4">
        <f t="shared" si="7"/>
        <v>9.3465045592705174</v>
      </c>
      <c r="J26" s="4">
        <f t="shared" si="8"/>
        <v>17.031398667935299</v>
      </c>
      <c r="K26" s="80"/>
    </row>
    <row r="27" spans="2:11" ht="15" customHeight="1" x14ac:dyDescent="0.15">
      <c r="B27" s="34" t="s">
        <v>96</v>
      </c>
      <c r="C27" s="233"/>
      <c r="D27" s="7"/>
      <c r="E27" s="18">
        <v>827</v>
      </c>
      <c r="F27" s="18">
        <v>476</v>
      </c>
      <c r="G27" s="67">
        <v>351</v>
      </c>
      <c r="H27" s="109">
        <f t="shared" si="6"/>
        <v>34.938741022391213</v>
      </c>
      <c r="I27" s="4">
        <f t="shared" si="7"/>
        <v>36.170212765957451</v>
      </c>
      <c r="J27" s="4">
        <f t="shared" si="8"/>
        <v>33.396764985727877</v>
      </c>
      <c r="K27" s="80"/>
    </row>
    <row r="28" spans="2:11" ht="15" customHeight="1" x14ac:dyDescent="0.15">
      <c r="B28" s="34" t="s">
        <v>365</v>
      </c>
      <c r="C28" s="233"/>
      <c r="D28" s="7"/>
      <c r="E28" s="18">
        <v>504</v>
      </c>
      <c r="F28" s="18">
        <v>355</v>
      </c>
      <c r="G28" s="67">
        <v>149</v>
      </c>
      <c r="H28" s="109">
        <f t="shared" si="6"/>
        <v>21.292775665399237</v>
      </c>
      <c r="I28" s="4">
        <f t="shared" si="7"/>
        <v>26.975683890577507</v>
      </c>
      <c r="J28" s="4">
        <f t="shared" si="8"/>
        <v>14.176974310180782</v>
      </c>
      <c r="K28" s="80"/>
    </row>
    <row r="29" spans="2:11" ht="15" customHeight="1" x14ac:dyDescent="0.15">
      <c r="B29" s="35" t="s">
        <v>158</v>
      </c>
      <c r="C29" s="88"/>
      <c r="D29" s="36"/>
      <c r="E29" s="19">
        <v>509</v>
      </c>
      <c r="F29" s="19">
        <v>272</v>
      </c>
      <c r="G29" s="72">
        <v>237</v>
      </c>
      <c r="H29" s="113">
        <f t="shared" si="6"/>
        <v>21.504013519222646</v>
      </c>
      <c r="I29" s="5">
        <f t="shared" si="7"/>
        <v>20.668693009118542</v>
      </c>
      <c r="J29" s="5">
        <f t="shared" si="8"/>
        <v>22.549952426260706</v>
      </c>
      <c r="K29" s="23"/>
    </row>
    <row r="30" spans="2:11" ht="15" customHeight="1" x14ac:dyDescent="0.15">
      <c r="B30" s="38" t="s">
        <v>1</v>
      </c>
      <c r="C30" s="78"/>
      <c r="D30" s="28"/>
      <c r="E30" s="39">
        <f>SUM(E22:E29)</f>
        <v>2367</v>
      </c>
      <c r="F30" s="39">
        <f>SUM(F22:F29)</f>
        <v>1316</v>
      </c>
      <c r="G30" s="68">
        <f>SUM(G22:G29)</f>
        <v>1051</v>
      </c>
      <c r="H30" s="110">
        <f>IF(SUM(H22:H29)&gt;100,"－",SUM(H22:H29))</f>
        <v>100</v>
      </c>
      <c r="I30" s="6">
        <f>IF(SUM(I22:I29)&gt;100,"－",SUM(I22:I29))</f>
        <v>100.00000000000001</v>
      </c>
      <c r="J30" s="6">
        <f>IF(SUM(J22:J29)&gt;100,"－",SUM(J22:J29))</f>
        <v>100</v>
      </c>
      <c r="K30" s="23"/>
    </row>
    <row r="31" spans="2:11" ht="15" customHeight="1" x14ac:dyDescent="0.15">
      <c r="B31" s="38" t="s">
        <v>107</v>
      </c>
      <c r="C31" s="78"/>
      <c r="D31" s="29"/>
      <c r="E31" s="71">
        <v>41.707302509216632</v>
      </c>
      <c r="F31" s="71">
        <v>43.416990098719182</v>
      </c>
      <c r="G31" s="71">
        <v>39.514533659781058</v>
      </c>
      <c r="H31" s="46"/>
      <c r="I31" s="1"/>
      <c r="J31" s="1"/>
      <c r="K31" s="1"/>
    </row>
    <row r="32" spans="2:11" ht="15" customHeight="1" x14ac:dyDescent="0.15">
      <c r="B32" s="38" t="s">
        <v>108</v>
      </c>
      <c r="C32" s="78"/>
      <c r="D32" s="29"/>
      <c r="E32" s="39">
        <v>50</v>
      </c>
      <c r="F32" s="39">
        <v>50</v>
      </c>
      <c r="G32" s="39">
        <v>50</v>
      </c>
      <c r="H32" s="92"/>
      <c r="I32" s="1"/>
      <c r="J32" s="1"/>
      <c r="K32" s="1"/>
    </row>
    <row r="33" spans="1:11" ht="15" customHeight="1" x14ac:dyDescent="0.15">
      <c r="B33" s="62"/>
      <c r="C33" s="62"/>
      <c r="D33" s="45"/>
      <c r="E33" s="14"/>
      <c r="F33" s="14"/>
      <c r="G33" s="14"/>
      <c r="H33" s="92"/>
      <c r="I33" s="1"/>
      <c r="J33" s="1"/>
      <c r="K33" s="1"/>
    </row>
    <row r="34" spans="1:11" ht="15" customHeight="1" x14ac:dyDescent="0.15">
      <c r="A34" s="1" t="s">
        <v>643</v>
      </c>
      <c r="B34" s="22"/>
      <c r="G34" s="1"/>
      <c r="H34" s="1"/>
      <c r="I34" s="1"/>
      <c r="J34" s="1"/>
      <c r="K34" s="1"/>
    </row>
    <row r="35" spans="1:11" ht="13.65" customHeight="1" x14ac:dyDescent="0.15">
      <c r="B35" s="64"/>
      <c r="C35" s="33"/>
      <c r="D35" s="33"/>
      <c r="E35" s="79"/>
      <c r="F35" s="83" t="s">
        <v>2</v>
      </c>
      <c r="G35" s="86"/>
      <c r="H35" s="106"/>
      <c r="I35" s="83" t="s">
        <v>3</v>
      </c>
      <c r="J35" s="84"/>
      <c r="K35" s="1"/>
    </row>
    <row r="36" spans="1:11" ht="19.2" x14ac:dyDescent="0.15">
      <c r="B36" s="77"/>
      <c r="C36" s="7"/>
      <c r="D36" s="7"/>
      <c r="E36" s="96" t="s">
        <v>4</v>
      </c>
      <c r="F36" s="96" t="s">
        <v>211</v>
      </c>
      <c r="G36" s="102" t="s">
        <v>213</v>
      </c>
      <c r="H36" s="105" t="s">
        <v>4</v>
      </c>
      <c r="I36" s="96" t="s">
        <v>211</v>
      </c>
      <c r="J36" s="96" t="s">
        <v>213</v>
      </c>
      <c r="K36" s="1"/>
    </row>
    <row r="37" spans="1:11" ht="12" customHeight="1" x14ac:dyDescent="0.15">
      <c r="B37" s="35"/>
      <c r="C37" s="88"/>
      <c r="D37" s="36"/>
      <c r="E37" s="37"/>
      <c r="F37" s="37"/>
      <c r="G37" s="66"/>
      <c r="H37" s="107">
        <f>E$15</f>
        <v>2367</v>
      </c>
      <c r="I37" s="2">
        <f t="shared" ref="I37" si="9">F$15</f>
        <v>1316</v>
      </c>
      <c r="J37" s="2">
        <f t="shared" ref="J37" si="10">G$15</f>
        <v>1051</v>
      </c>
      <c r="K37" s="90"/>
    </row>
    <row r="38" spans="1:11" ht="15" customHeight="1" x14ac:dyDescent="0.15">
      <c r="B38" s="34" t="s">
        <v>183</v>
      </c>
      <c r="C38" s="233"/>
      <c r="D38" s="7"/>
      <c r="E38" s="18">
        <v>33</v>
      </c>
      <c r="F38" s="18">
        <v>16</v>
      </c>
      <c r="G38" s="67">
        <v>17</v>
      </c>
      <c r="H38" s="109">
        <f t="shared" ref="H38:H46" si="11">E38/H$6*100</f>
        <v>1.394169835234474</v>
      </c>
      <c r="I38" s="4">
        <f t="shared" ref="I38:I46" si="12">F38/I$6*100</f>
        <v>1.21580547112462</v>
      </c>
      <c r="J38" s="4">
        <f t="shared" ref="J38:J46" si="13">G38/J$6*100</f>
        <v>1.6175071360608944</v>
      </c>
      <c r="K38" s="80"/>
    </row>
    <row r="39" spans="1:11" ht="15" customHeight="1" x14ac:dyDescent="0.15">
      <c r="B39" s="34" t="s">
        <v>184</v>
      </c>
      <c r="C39" s="233"/>
      <c r="D39" s="7"/>
      <c r="E39" s="18">
        <v>44</v>
      </c>
      <c r="F39" s="18">
        <v>15</v>
      </c>
      <c r="G39" s="67">
        <v>29</v>
      </c>
      <c r="H39" s="109">
        <f t="shared" si="11"/>
        <v>1.8588931136459652</v>
      </c>
      <c r="I39" s="4">
        <f t="shared" si="12"/>
        <v>1.1398176291793314</v>
      </c>
      <c r="J39" s="4">
        <f t="shared" si="13"/>
        <v>2.759276879162702</v>
      </c>
      <c r="K39" s="80"/>
    </row>
    <row r="40" spans="1:11" ht="15" customHeight="1" x14ac:dyDescent="0.15">
      <c r="B40" s="34" t="s">
        <v>154</v>
      </c>
      <c r="C40" s="233"/>
      <c r="D40" s="7"/>
      <c r="E40" s="18">
        <v>51</v>
      </c>
      <c r="F40" s="18">
        <v>14</v>
      </c>
      <c r="G40" s="67">
        <v>37</v>
      </c>
      <c r="H40" s="109">
        <f t="shared" si="11"/>
        <v>2.1546261089987326</v>
      </c>
      <c r="I40" s="4">
        <f t="shared" si="12"/>
        <v>1.0638297872340425</v>
      </c>
      <c r="J40" s="4">
        <f t="shared" si="13"/>
        <v>3.5204567078972406</v>
      </c>
      <c r="K40" s="80"/>
    </row>
    <row r="41" spans="1:11" ht="15" customHeight="1" x14ac:dyDescent="0.15">
      <c r="B41" s="34" t="s">
        <v>155</v>
      </c>
      <c r="C41" s="233"/>
      <c r="D41" s="7"/>
      <c r="E41" s="18">
        <v>75</v>
      </c>
      <c r="F41" s="18">
        <v>18</v>
      </c>
      <c r="G41" s="67">
        <v>57</v>
      </c>
      <c r="H41" s="109">
        <f t="shared" si="11"/>
        <v>3.1685678073510775</v>
      </c>
      <c r="I41" s="4">
        <f t="shared" si="12"/>
        <v>1.3677811550151975</v>
      </c>
      <c r="J41" s="4">
        <f t="shared" si="13"/>
        <v>5.4234062797335874</v>
      </c>
      <c r="K41" s="80"/>
    </row>
    <row r="42" spans="1:11" ht="15" customHeight="1" x14ac:dyDescent="0.15">
      <c r="B42" s="34" t="s">
        <v>159</v>
      </c>
      <c r="C42" s="233"/>
      <c r="D42" s="7"/>
      <c r="E42" s="18">
        <v>83</v>
      </c>
      <c r="F42" s="18">
        <v>16</v>
      </c>
      <c r="G42" s="67">
        <v>67</v>
      </c>
      <c r="H42" s="109">
        <f t="shared" si="11"/>
        <v>3.5065483734685259</v>
      </c>
      <c r="I42" s="4">
        <f t="shared" si="12"/>
        <v>1.21580547112462</v>
      </c>
      <c r="J42" s="4">
        <f t="shared" si="13"/>
        <v>6.3748810656517607</v>
      </c>
      <c r="K42" s="80"/>
    </row>
    <row r="43" spans="1:11" ht="15" customHeight="1" x14ac:dyDescent="0.15">
      <c r="B43" s="34" t="s">
        <v>160</v>
      </c>
      <c r="C43" s="233"/>
      <c r="D43" s="7"/>
      <c r="E43" s="18">
        <v>177</v>
      </c>
      <c r="F43" s="18">
        <v>68</v>
      </c>
      <c r="G43" s="67">
        <v>109</v>
      </c>
      <c r="H43" s="109">
        <f t="shared" si="11"/>
        <v>7.4778200253485432</v>
      </c>
      <c r="I43" s="4">
        <f t="shared" si="12"/>
        <v>5.1671732522796354</v>
      </c>
      <c r="J43" s="4">
        <f t="shared" si="13"/>
        <v>10.371075166508087</v>
      </c>
      <c r="K43" s="80"/>
    </row>
    <row r="44" spans="1:11" ht="15" customHeight="1" x14ac:dyDescent="0.15">
      <c r="B44" s="34" t="s">
        <v>161</v>
      </c>
      <c r="C44" s="233"/>
      <c r="D44" s="7"/>
      <c r="E44" s="18">
        <v>343</v>
      </c>
      <c r="F44" s="18">
        <v>159</v>
      </c>
      <c r="G44" s="67">
        <v>184</v>
      </c>
      <c r="H44" s="109">
        <f t="shared" si="11"/>
        <v>14.490916772285594</v>
      </c>
      <c r="I44" s="4">
        <f t="shared" si="12"/>
        <v>12.082066869300911</v>
      </c>
      <c r="J44" s="4">
        <f t="shared" si="13"/>
        <v>17.507136060894389</v>
      </c>
      <c r="K44" s="80"/>
    </row>
    <row r="45" spans="1:11" ht="15" customHeight="1" x14ac:dyDescent="0.15">
      <c r="B45" s="34" t="s">
        <v>172</v>
      </c>
      <c r="C45" s="233"/>
      <c r="D45" s="7"/>
      <c r="E45" s="18">
        <v>1208</v>
      </c>
      <c r="F45" s="18">
        <v>823</v>
      </c>
      <c r="G45" s="67">
        <v>385</v>
      </c>
      <c r="H45" s="109">
        <f t="shared" si="11"/>
        <v>51.035065483734684</v>
      </c>
      <c r="I45" s="4">
        <f t="shared" si="12"/>
        <v>62.537993920972646</v>
      </c>
      <c r="J45" s="4">
        <f t="shared" si="13"/>
        <v>36.631779257849665</v>
      </c>
      <c r="K45" s="80"/>
    </row>
    <row r="46" spans="1:11" ht="15" customHeight="1" x14ac:dyDescent="0.15">
      <c r="B46" s="35" t="s">
        <v>158</v>
      </c>
      <c r="C46" s="88"/>
      <c r="D46" s="36"/>
      <c r="E46" s="19">
        <v>353</v>
      </c>
      <c r="F46" s="19">
        <v>187</v>
      </c>
      <c r="G46" s="72">
        <v>166</v>
      </c>
      <c r="H46" s="113">
        <f t="shared" si="11"/>
        <v>14.913392479932405</v>
      </c>
      <c r="I46" s="5">
        <f t="shared" si="12"/>
        <v>14.209726443768997</v>
      </c>
      <c r="J46" s="5">
        <f t="shared" si="13"/>
        <v>15.794481446241674</v>
      </c>
      <c r="K46" s="23"/>
    </row>
    <row r="47" spans="1:11" ht="15" customHeight="1" x14ac:dyDescent="0.15">
      <c r="B47" s="38" t="s">
        <v>1</v>
      </c>
      <c r="C47" s="78"/>
      <c r="D47" s="28"/>
      <c r="E47" s="39">
        <f>SUM(E38:E46)</f>
        <v>2367</v>
      </c>
      <c r="F47" s="39">
        <f>SUM(F38:F46)</f>
        <v>1316</v>
      </c>
      <c r="G47" s="68">
        <f>SUM(G38:G46)</f>
        <v>1051</v>
      </c>
      <c r="H47" s="110">
        <f>IF(SUM(H38:H46)&gt;100,"－",SUM(H38:H46))</f>
        <v>100</v>
      </c>
      <c r="I47" s="6">
        <f>IF(SUM(I38:I46)&gt;100,"－",SUM(I38:I46))</f>
        <v>100</v>
      </c>
      <c r="J47" s="6">
        <f>IF(SUM(J38:J46)&gt;100,"－",SUM(J38:J46))</f>
        <v>100</v>
      </c>
      <c r="K47" s="23"/>
    </row>
    <row r="48" spans="1:11" ht="15" customHeight="1" x14ac:dyDescent="0.15">
      <c r="B48" s="38" t="s">
        <v>91</v>
      </c>
      <c r="C48" s="78"/>
      <c r="D48" s="29"/>
      <c r="E48" s="41">
        <v>91.546863914119655</v>
      </c>
      <c r="F48" s="71">
        <v>94.81832928927416</v>
      </c>
      <c r="G48" s="71">
        <v>87.373435203894431</v>
      </c>
      <c r="H48" s="46"/>
      <c r="I48" s="1"/>
      <c r="J48" s="1"/>
      <c r="K48" s="1"/>
    </row>
    <row r="49" spans="1:11" ht="15" customHeight="1" x14ac:dyDescent="0.15">
      <c r="B49" s="62"/>
      <c r="C49" s="62"/>
      <c r="D49" s="45"/>
      <c r="E49" s="14"/>
      <c r="F49" s="14"/>
      <c r="G49" s="14"/>
      <c r="H49" s="92"/>
      <c r="I49" s="1"/>
      <c r="J49" s="1"/>
      <c r="K49" s="1"/>
    </row>
    <row r="50" spans="1:11" ht="15" customHeight="1" x14ac:dyDescent="0.15">
      <c r="A50" s="1" t="s">
        <v>644</v>
      </c>
      <c r="B50" s="22"/>
      <c r="F50" s="1"/>
      <c r="G50" s="1"/>
      <c r="H50" s="31"/>
      <c r="I50" s="1"/>
      <c r="J50" s="1"/>
      <c r="K50" s="1"/>
    </row>
    <row r="51" spans="1:11" ht="13.65" customHeight="1" x14ac:dyDescent="0.15">
      <c r="B51" s="64"/>
      <c r="C51" s="33"/>
      <c r="D51" s="33"/>
      <c r="E51" s="79"/>
      <c r="F51" s="83" t="s">
        <v>2</v>
      </c>
      <c r="G51" s="86"/>
      <c r="H51" s="106"/>
      <c r="I51" s="83" t="s">
        <v>3</v>
      </c>
      <c r="J51" s="84"/>
      <c r="K51" s="1"/>
    </row>
    <row r="52" spans="1:11" ht="19.2" x14ac:dyDescent="0.15">
      <c r="B52" s="77"/>
      <c r="C52" s="7"/>
      <c r="D52" s="7"/>
      <c r="E52" s="96" t="s">
        <v>4</v>
      </c>
      <c r="F52" s="96" t="s">
        <v>211</v>
      </c>
      <c r="G52" s="102" t="s">
        <v>213</v>
      </c>
      <c r="H52" s="105" t="s">
        <v>4</v>
      </c>
      <c r="I52" s="96" t="s">
        <v>211</v>
      </c>
      <c r="J52" s="96" t="s">
        <v>213</v>
      </c>
      <c r="K52" s="1"/>
    </row>
    <row r="53" spans="1:11" ht="12" customHeight="1" x14ac:dyDescent="0.15">
      <c r="B53" s="35"/>
      <c r="C53" s="88"/>
      <c r="D53" s="36"/>
      <c r="E53" s="37"/>
      <c r="F53" s="37"/>
      <c r="G53" s="66"/>
      <c r="H53" s="107">
        <f>E63</f>
        <v>2367</v>
      </c>
      <c r="I53" s="2">
        <f t="shared" ref="I53:J53" si="14">F63</f>
        <v>1316</v>
      </c>
      <c r="J53" s="2">
        <f t="shared" si="14"/>
        <v>1051</v>
      </c>
      <c r="K53" s="90"/>
    </row>
    <row r="54" spans="1:11" ht="15" customHeight="1" x14ac:dyDescent="0.15">
      <c r="B54" s="34" t="s">
        <v>183</v>
      </c>
      <c r="C54" s="233"/>
      <c r="D54" s="7"/>
      <c r="E54" s="18">
        <v>14</v>
      </c>
      <c r="F54" s="18">
        <v>8</v>
      </c>
      <c r="G54" s="67">
        <v>6</v>
      </c>
      <c r="H54" s="109">
        <f>E54/H$53*100</f>
        <v>0.59146599070553441</v>
      </c>
      <c r="I54" s="4">
        <f t="shared" ref="I54:I62" si="15">F54/I$53*100</f>
        <v>0.60790273556231</v>
      </c>
      <c r="J54" s="4">
        <f t="shared" ref="J54:J62" si="16">G54/J$53*100</f>
        <v>0.57088487155090395</v>
      </c>
      <c r="K54" s="80"/>
    </row>
    <row r="55" spans="1:11" ht="15" customHeight="1" x14ac:dyDescent="0.15">
      <c r="B55" s="34" t="s">
        <v>184</v>
      </c>
      <c r="C55" s="233"/>
      <c r="D55" s="7"/>
      <c r="E55" s="18">
        <v>11</v>
      </c>
      <c r="F55" s="18">
        <v>5</v>
      </c>
      <c r="G55" s="67">
        <v>6</v>
      </c>
      <c r="H55" s="109">
        <f t="shared" ref="H55:H62" si="17">E55/H$53*100</f>
        <v>0.4647232784114913</v>
      </c>
      <c r="I55" s="4">
        <f t="shared" si="15"/>
        <v>0.37993920972644379</v>
      </c>
      <c r="J55" s="4">
        <f t="shared" si="16"/>
        <v>0.57088487155090395</v>
      </c>
      <c r="K55" s="80"/>
    </row>
    <row r="56" spans="1:11" ht="15" customHeight="1" x14ac:dyDescent="0.15">
      <c r="B56" s="34" t="s">
        <v>154</v>
      </c>
      <c r="C56" s="233"/>
      <c r="D56" s="7"/>
      <c r="E56" s="18">
        <v>19</v>
      </c>
      <c r="F56" s="18">
        <v>8</v>
      </c>
      <c r="G56" s="67">
        <v>11</v>
      </c>
      <c r="H56" s="109">
        <f t="shared" si="17"/>
        <v>0.80270384452893961</v>
      </c>
      <c r="I56" s="4">
        <f t="shared" si="15"/>
        <v>0.60790273556231</v>
      </c>
      <c r="J56" s="4">
        <f t="shared" si="16"/>
        <v>1.0466222645099905</v>
      </c>
      <c r="K56" s="80"/>
    </row>
    <row r="57" spans="1:11" ht="15" customHeight="1" x14ac:dyDescent="0.15">
      <c r="B57" s="34" t="s">
        <v>155</v>
      </c>
      <c r="C57" s="233"/>
      <c r="D57" s="7"/>
      <c r="E57" s="18">
        <v>32</v>
      </c>
      <c r="F57" s="18">
        <v>9</v>
      </c>
      <c r="G57" s="67">
        <v>23</v>
      </c>
      <c r="H57" s="109">
        <f t="shared" si="17"/>
        <v>1.351922264469793</v>
      </c>
      <c r="I57" s="4">
        <f t="shared" si="15"/>
        <v>0.68389057750759874</v>
      </c>
      <c r="J57" s="4">
        <f t="shared" si="16"/>
        <v>2.1883920076117986</v>
      </c>
      <c r="K57" s="80"/>
    </row>
    <row r="58" spans="1:11" ht="15" customHeight="1" x14ac:dyDescent="0.15">
      <c r="B58" s="34" t="s">
        <v>159</v>
      </c>
      <c r="C58" s="233"/>
      <c r="D58" s="7"/>
      <c r="E58" s="18">
        <v>50</v>
      </c>
      <c r="F58" s="18">
        <v>12</v>
      </c>
      <c r="G58" s="67">
        <v>38</v>
      </c>
      <c r="H58" s="109">
        <f t="shared" si="17"/>
        <v>2.1123785382340516</v>
      </c>
      <c r="I58" s="4">
        <f t="shared" si="15"/>
        <v>0.91185410334346495</v>
      </c>
      <c r="J58" s="4">
        <f t="shared" si="16"/>
        <v>3.6156041864890582</v>
      </c>
      <c r="K58" s="80"/>
    </row>
    <row r="59" spans="1:11" ht="15" customHeight="1" x14ac:dyDescent="0.15">
      <c r="B59" s="34" t="s">
        <v>160</v>
      </c>
      <c r="C59" s="233"/>
      <c r="D59" s="7"/>
      <c r="E59" s="18">
        <v>131</v>
      </c>
      <c r="F59" s="18">
        <v>41</v>
      </c>
      <c r="G59" s="67">
        <v>90</v>
      </c>
      <c r="H59" s="109">
        <f t="shared" si="17"/>
        <v>5.5344317701732146</v>
      </c>
      <c r="I59" s="4">
        <f t="shared" si="15"/>
        <v>3.115501519756839</v>
      </c>
      <c r="J59" s="4">
        <f t="shared" si="16"/>
        <v>8.5632730732635576</v>
      </c>
      <c r="K59" s="80"/>
    </row>
    <row r="60" spans="1:11" ht="15" customHeight="1" x14ac:dyDescent="0.15">
      <c r="B60" s="34" t="s">
        <v>161</v>
      </c>
      <c r="C60" s="233"/>
      <c r="D60" s="7"/>
      <c r="E60" s="18">
        <v>258</v>
      </c>
      <c r="F60" s="18">
        <v>110</v>
      </c>
      <c r="G60" s="67">
        <v>148</v>
      </c>
      <c r="H60" s="109">
        <f t="shared" si="17"/>
        <v>10.899873257287707</v>
      </c>
      <c r="I60" s="4">
        <f t="shared" si="15"/>
        <v>8.3586626139817621</v>
      </c>
      <c r="J60" s="4">
        <f t="shared" si="16"/>
        <v>14.081826831588963</v>
      </c>
      <c r="K60" s="80"/>
    </row>
    <row r="61" spans="1:11" ht="15" customHeight="1" x14ac:dyDescent="0.15">
      <c r="B61" s="34" t="s">
        <v>172</v>
      </c>
      <c r="C61" s="233"/>
      <c r="D61" s="7"/>
      <c r="E61" s="18">
        <v>1431</v>
      </c>
      <c r="F61" s="18">
        <v>901</v>
      </c>
      <c r="G61" s="67">
        <v>530</v>
      </c>
      <c r="H61" s="109">
        <f t="shared" si="17"/>
        <v>60.456273764258547</v>
      </c>
      <c r="I61" s="4">
        <f t="shared" si="15"/>
        <v>68.465045592705167</v>
      </c>
      <c r="J61" s="4">
        <f t="shared" si="16"/>
        <v>50.428163653663184</v>
      </c>
      <c r="K61" s="80"/>
    </row>
    <row r="62" spans="1:11" ht="15" customHeight="1" x14ac:dyDescent="0.15">
      <c r="B62" s="35" t="s">
        <v>158</v>
      </c>
      <c r="C62" s="88"/>
      <c r="D62" s="36"/>
      <c r="E62" s="19">
        <v>421</v>
      </c>
      <c r="F62" s="19">
        <v>222</v>
      </c>
      <c r="G62" s="72">
        <v>199</v>
      </c>
      <c r="H62" s="113">
        <f t="shared" si="17"/>
        <v>17.786227291930715</v>
      </c>
      <c r="I62" s="5">
        <f t="shared" si="15"/>
        <v>16.869300911854104</v>
      </c>
      <c r="J62" s="5">
        <f t="shared" si="16"/>
        <v>18.934348239771644</v>
      </c>
      <c r="K62" s="23"/>
    </row>
    <row r="63" spans="1:11" ht="15" customHeight="1" x14ac:dyDescent="0.15">
      <c r="B63" s="38" t="s">
        <v>1</v>
      </c>
      <c r="C63" s="78"/>
      <c r="D63" s="28"/>
      <c r="E63" s="39">
        <f>SUM(E54:E62)</f>
        <v>2367</v>
      </c>
      <c r="F63" s="39">
        <f>SUM(F54:F62)</f>
        <v>1316</v>
      </c>
      <c r="G63" s="68">
        <f>SUM(G54:G62)</f>
        <v>1051</v>
      </c>
      <c r="H63" s="110">
        <f>IF(SUM(H54:H62)&gt;100,"－",SUM(H54:H62))</f>
        <v>100</v>
      </c>
      <c r="I63" s="6">
        <f>IF(SUM(I54:I62)&gt;100,"－",SUM(I54:I62))</f>
        <v>100</v>
      </c>
      <c r="J63" s="6">
        <f>IF(SUM(J54:J62)&gt;100,"－",SUM(J54:J62))</f>
        <v>100</v>
      </c>
      <c r="K63" s="23"/>
    </row>
    <row r="64" spans="1:11" ht="15" customHeight="1" x14ac:dyDescent="0.15">
      <c r="B64" s="38" t="s">
        <v>91</v>
      </c>
      <c r="C64" s="78"/>
      <c r="D64" s="29"/>
      <c r="E64" s="41">
        <v>95.674687776824243</v>
      </c>
      <c r="F64" s="71">
        <v>97.05868307138789</v>
      </c>
      <c r="G64" s="71">
        <v>93.897585837560584</v>
      </c>
      <c r="H64" s="46"/>
      <c r="I64" s="1"/>
      <c r="J64" s="1"/>
      <c r="K64" s="1"/>
    </row>
    <row r="65" spans="1:14" ht="15" customHeight="1" x14ac:dyDescent="0.15">
      <c r="B65" s="62"/>
      <c r="C65" s="62"/>
      <c r="D65" s="45"/>
      <c r="E65" s="14"/>
      <c r="F65" s="14"/>
      <c r="G65" s="14"/>
      <c r="H65" s="92"/>
      <c r="I65" s="1"/>
      <c r="J65" s="1"/>
      <c r="K65" s="1"/>
    </row>
    <row r="66" spans="1:14" ht="15" customHeight="1" x14ac:dyDescent="0.15">
      <c r="A66" s="1" t="s">
        <v>645</v>
      </c>
      <c r="B66" s="62"/>
      <c r="C66" s="62"/>
      <c r="D66" s="45"/>
      <c r="E66" s="14"/>
      <c r="F66" s="14"/>
      <c r="G66" s="14"/>
      <c r="H66" s="14"/>
      <c r="I66" s="1"/>
      <c r="J66" s="1"/>
      <c r="K66" s="1"/>
    </row>
    <row r="67" spans="1:14" ht="13.65" customHeight="1" x14ac:dyDescent="0.15">
      <c r="B67" s="64"/>
      <c r="C67" s="33"/>
      <c r="D67" s="33"/>
      <c r="E67" s="79"/>
      <c r="F67" s="83" t="s">
        <v>2</v>
      </c>
      <c r="G67" s="86"/>
      <c r="H67" s="106"/>
      <c r="I67" s="83" t="s">
        <v>3</v>
      </c>
      <c r="J67" s="84"/>
      <c r="K67" s="1"/>
    </row>
    <row r="68" spans="1:14" ht="19.2" x14ac:dyDescent="0.15">
      <c r="B68" s="77"/>
      <c r="C68" s="7"/>
      <c r="D68" s="7"/>
      <c r="E68" s="96" t="s">
        <v>4</v>
      </c>
      <c r="F68" s="96" t="s">
        <v>211</v>
      </c>
      <c r="G68" s="102" t="s">
        <v>213</v>
      </c>
      <c r="H68" s="105" t="s">
        <v>4</v>
      </c>
      <c r="I68" s="96" t="s">
        <v>211</v>
      </c>
      <c r="J68" s="96" t="s">
        <v>213</v>
      </c>
      <c r="K68" s="1"/>
    </row>
    <row r="69" spans="1:14" ht="12" customHeight="1" x14ac:dyDescent="0.15">
      <c r="B69" s="35"/>
      <c r="C69" s="88"/>
      <c r="D69" s="36"/>
      <c r="E69" s="37"/>
      <c r="F69" s="37"/>
      <c r="G69" s="66"/>
      <c r="H69" s="107">
        <f>E$15</f>
        <v>2367</v>
      </c>
      <c r="I69" s="2">
        <f t="shared" ref="I69" si="18">F$15</f>
        <v>1316</v>
      </c>
      <c r="J69" s="2">
        <f t="shared" ref="J69" si="19">G$15</f>
        <v>1051</v>
      </c>
      <c r="K69" s="90"/>
      <c r="L69" s="90"/>
      <c r="M69" s="90"/>
      <c r="N69" s="90"/>
    </row>
    <row r="70" spans="1:14" ht="15" customHeight="1" x14ac:dyDescent="0.15">
      <c r="B70" s="34" t="s">
        <v>353</v>
      </c>
      <c r="C70" s="233"/>
      <c r="D70" s="7"/>
      <c r="E70" s="18">
        <v>6</v>
      </c>
      <c r="F70" s="18">
        <v>5</v>
      </c>
      <c r="G70" s="67">
        <v>1</v>
      </c>
      <c r="H70" s="109">
        <f>E70/H$69*100</f>
        <v>0.25348542458808615</v>
      </c>
      <c r="I70" s="4">
        <f t="shared" ref="I70:I79" si="20">F70/I$69*100</f>
        <v>0.37993920972644379</v>
      </c>
      <c r="J70" s="4">
        <f t="shared" ref="J70:J79" si="21">G70/J$69*100</f>
        <v>9.5147478591817325E-2</v>
      </c>
      <c r="K70" s="80"/>
      <c r="L70" s="80"/>
      <c r="M70" s="80"/>
      <c r="N70" s="80"/>
    </row>
    <row r="71" spans="1:14" ht="15" customHeight="1" x14ac:dyDescent="0.15">
      <c r="B71" s="34" t="s">
        <v>54</v>
      </c>
      <c r="C71" s="233"/>
      <c r="D71" s="7"/>
      <c r="E71" s="18">
        <v>286</v>
      </c>
      <c r="F71" s="18">
        <v>174</v>
      </c>
      <c r="G71" s="67">
        <v>112</v>
      </c>
      <c r="H71" s="109">
        <f t="shared" ref="H71" si="22">E71/H$69*100</f>
        <v>12.082805238698775</v>
      </c>
      <c r="I71" s="4">
        <f t="shared" ref="I71" si="23">F71/I$69*100</f>
        <v>13.221884498480243</v>
      </c>
      <c r="J71" s="4">
        <f t="shared" ref="J71" si="24">G71/J$69*100</f>
        <v>10.65651760228354</v>
      </c>
      <c r="K71" s="80"/>
      <c r="L71" s="80"/>
      <c r="M71" s="80"/>
      <c r="N71" s="80"/>
    </row>
    <row r="72" spans="1:14" ht="15" customHeight="1" x14ac:dyDescent="0.15">
      <c r="B72" s="34" t="s">
        <v>55</v>
      </c>
      <c r="C72" s="233"/>
      <c r="D72" s="7"/>
      <c r="E72" s="18">
        <v>168</v>
      </c>
      <c r="F72" s="18">
        <v>95</v>
      </c>
      <c r="G72" s="67">
        <v>73</v>
      </c>
      <c r="H72" s="109">
        <f t="shared" ref="H72:H79" si="25">E72/H$69*100</f>
        <v>7.0975918884664129</v>
      </c>
      <c r="I72" s="4">
        <f t="shared" si="20"/>
        <v>7.2188449848024323</v>
      </c>
      <c r="J72" s="4">
        <f t="shared" si="21"/>
        <v>6.9457659372026637</v>
      </c>
      <c r="K72" s="80"/>
      <c r="L72" s="80"/>
      <c r="M72" s="80"/>
      <c r="N72" s="80"/>
    </row>
    <row r="73" spans="1:14" ht="15" customHeight="1" x14ac:dyDescent="0.15">
      <c r="B73" s="34" t="s">
        <v>111</v>
      </c>
      <c r="C73" s="233"/>
      <c r="D73" s="7"/>
      <c r="E73" s="18">
        <v>213</v>
      </c>
      <c r="F73" s="18">
        <v>121</v>
      </c>
      <c r="G73" s="67">
        <v>92</v>
      </c>
      <c r="H73" s="109">
        <f t="shared" si="25"/>
        <v>8.99873257287706</v>
      </c>
      <c r="I73" s="4">
        <f t="shared" si="20"/>
        <v>9.1945288753799392</v>
      </c>
      <c r="J73" s="4">
        <f t="shared" si="21"/>
        <v>8.7535680304471946</v>
      </c>
      <c r="K73" s="80"/>
      <c r="L73" s="80"/>
      <c r="M73" s="80"/>
      <c r="N73" s="80"/>
    </row>
    <row r="74" spans="1:14" ht="15" customHeight="1" x14ac:dyDescent="0.15">
      <c r="B74" s="34" t="s">
        <v>112</v>
      </c>
      <c r="C74" s="233"/>
      <c r="D74" s="7"/>
      <c r="E74" s="18">
        <v>196</v>
      </c>
      <c r="F74" s="18">
        <v>104</v>
      </c>
      <c r="G74" s="67">
        <v>92</v>
      </c>
      <c r="H74" s="109">
        <f t="shared" si="25"/>
        <v>8.2805238698774826</v>
      </c>
      <c r="I74" s="4">
        <f t="shared" si="20"/>
        <v>7.9027355623100304</v>
      </c>
      <c r="J74" s="4">
        <f t="shared" si="21"/>
        <v>8.7535680304471946</v>
      </c>
      <c r="K74" s="80"/>
      <c r="L74" s="80"/>
      <c r="M74" s="80"/>
      <c r="N74" s="80"/>
    </row>
    <row r="75" spans="1:14" ht="15" customHeight="1" x14ac:dyDescent="0.15">
      <c r="B75" s="34" t="s">
        <v>113</v>
      </c>
      <c r="C75" s="233"/>
      <c r="D75" s="7"/>
      <c r="E75" s="18">
        <v>206</v>
      </c>
      <c r="F75" s="18">
        <v>108</v>
      </c>
      <c r="G75" s="67">
        <v>98</v>
      </c>
      <c r="H75" s="109">
        <f t="shared" ref="H75:H76" si="26">E75/H$69*100</f>
        <v>8.7029995775242917</v>
      </c>
      <c r="I75" s="4">
        <f t="shared" ref="I75:I76" si="27">F75/I$69*100</f>
        <v>8.2066869300911858</v>
      </c>
      <c r="J75" s="4">
        <f t="shared" ref="J75:J76" si="28">G75/J$69*100</f>
        <v>9.3244529019980966</v>
      </c>
      <c r="K75" s="80"/>
      <c r="L75" s="80"/>
      <c r="M75" s="80"/>
      <c r="N75" s="80"/>
    </row>
    <row r="76" spans="1:14" ht="15" customHeight="1" x14ac:dyDescent="0.15">
      <c r="B76" s="34" t="s">
        <v>185</v>
      </c>
      <c r="C76" s="233"/>
      <c r="D76" s="7"/>
      <c r="E76" s="18">
        <v>273</v>
      </c>
      <c r="F76" s="18">
        <v>142</v>
      </c>
      <c r="G76" s="67">
        <v>131</v>
      </c>
      <c r="H76" s="109">
        <f t="shared" si="26"/>
        <v>11.533586818757922</v>
      </c>
      <c r="I76" s="4">
        <f t="shared" si="27"/>
        <v>10.790273556231003</v>
      </c>
      <c r="J76" s="4">
        <f t="shared" si="28"/>
        <v>12.464319695528069</v>
      </c>
      <c r="K76" s="80"/>
      <c r="L76" s="80"/>
      <c r="M76" s="80"/>
      <c r="N76" s="80"/>
    </row>
    <row r="77" spans="1:14" ht="15" customHeight="1" x14ac:dyDescent="0.15">
      <c r="B77" s="34" t="s">
        <v>370</v>
      </c>
      <c r="C77" s="233"/>
      <c r="D77" s="7"/>
      <c r="E77" s="18">
        <v>190</v>
      </c>
      <c r="F77" s="18">
        <v>102</v>
      </c>
      <c r="G77" s="67">
        <v>88</v>
      </c>
      <c r="H77" s="109">
        <f t="shared" si="25"/>
        <v>8.0270384452893957</v>
      </c>
      <c r="I77" s="4">
        <f t="shared" si="20"/>
        <v>7.7507598784194522</v>
      </c>
      <c r="J77" s="4">
        <f t="shared" si="21"/>
        <v>8.3729781160799241</v>
      </c>
      <c r="K77" s="80"/>
      <c r="L77" s="80"/>
      <c r="M77" s="80"/>
      <c r="N77" s="80"/>
    </row>
    <row r="78" spans="1:14" ht="15" customHeight="1" x14ac:dyDescent="0.15">
      <c r="B78" s="34" t="s">
        <v>114</v>
      </c>
      <c r="C78" s="233"/>
      <c r="D78" s="7"/>
      <c r="E78" s="18">
        <v>446</v>
      </c>
      <c r="F78" s="18">
        <v>255</v>
      </c>
      <c r="G78" s="67">
        <v>191</v>
      </c>
      <c r="H78" s="109">
        <f t="shared" si="25"/>
        <v>18.842416561047738</v>
      </c>
      <c r="I78" s="4">
        <f t="shared" si="20"/>
        <v>19.376899696048632</v>
      </c>
      <c r="J78" s="4">
        <f t="shared" si="21"/>
        <v>18.173168411037107</v>
      </c>
      <c r="K78" s="80"/>
      <c r="L78" s="80"/>
      <c r="M78" s="80"/>
      <c r="N78" s="80"/>
    </row>
    <row r="79" spans="1:14" ht="15" customHeight="1" x14ac:dyDescent="0.15">
      <c r="B79" s="35" t="s">
        <v>158</v>
      </c>
      <c r="C79" s="88"/>
      <c r="D79" s="36"/>
      <c r="E79" s="19">
        <v>383</v>
      </c>
      <c r="F79" s="19">
        <v>210</v>
      </c>
      <c r="G79" s="72">
        <v>173</v>
      </c>
      <c r="H79" s="113">
        <f t="shared" si="25"/>
        <v>16.180819602872834</v>
      </c>
      <c r="I79" s="5">
        <f t="shared" si="20"/>
        <v>15.957446808510639</v>
      </c>
      <c r="J79" s="5">
        <f t="shared" si="21"/>
        <v>16.460513796384397</v>
      </c>
      <c r="K79" s="23"/>
      <c r="L79" s="23"/>
      <c r="M79" s="23"/>
      <c r="N79" s="23"/>
    </row>
    <row r="80" spans="1:14" ht="15" customHeight="1" x14ac:dyDescent="0.15">
      <c r="B80" s="38" t="s">
        <v>1</v>
      </c>
      <c r="C80" s="78"/>
      <c r="D80" s="28"/>
      <c r="E80" s="39">
        <f>SUM(E70:E79)</f>
        <v>2367</v>
      </c>
      <c r="F80" s="39">
        <f>SUM(F70:F79)</f>
        <v>1316</v>
      </c>
      <c r="G80" s="68">
        <f>SUM(G70:G79)</f>
        <v>1051</v>
      </c>
      <c r="H80" s="110">
        <f>IF(SUM(H70:H79)&gt;100,"－",SUM(H70:H79))</f>
        <v>100</v>
      </c>
      <c r="I80" s="6">
        <f>IF(SUM(I70:I79)&gt;100,"－",SUM(I70:I79))</f>
        <v>100</v>
      </c>
      <c r="J80" s="6">
        <f>IF(SUM(J70:J79)&gt;100,"－",SUM(J70:J79))</f>
        <v>100</v>
      </c>
      <c r="K80" s="23"/>
      <c r="L80" s="23"/>
      <c r="M80" s="23"/>
      <c r="N80" s="23"/>
    </row>
    <row r="81" spans="1:14" ht="15" customHeight="1" x14ac:dyDescent="0.15">
      <c r="B81" s="38" t="s">
        <v>109</v>
      </c>
      <c r="C81" s="78"/>
      <c r="D81" s="29"/>
      <c r="E81" s="41">
        <v>6.504536290322581</v>
      </c>
      <c r="F81" s="71">
        <v>6.3535262206148282</v>
      </c>
      <c r="G81" s="71">
        <v>6.6947608200455582</v>
      </c>
      <c r="H81" s="46"/>
      <c r="I81" s="1"/>
      <c r="J81" s="1"/>
      <c r="K81" s="1"/>
    </row>
    <row r="82" spans="1:14" ht="15" customHeight="1" x14ac:dyDescent="0.15">
      <c r="B82" s="38" t="s">
        <v>110</v>
      </c>
      <c r="C82" s="78"/>
      <c r="D82" s="29"/>
      <c r="E82" s="185">
        <v>46</v>
      </c>
      <c r="F82" s="47">
        <v>31</v>
      </c>
      <c r="G82" s="47">
        <v>46</v>
      </c>
      <c r="H82" s="14"/>
      <c r="I82" s="14"/>
      <c r="J82" s="92"/>
      <c r="K82" s="1"/>
    </row>
    <row r="83" spans="1:14" ht="15" customHeight="1" x14ac:dyDescent="0.15">
      <c r="B83" s="62"/>
      <c r="C83" s="62"/>
      <c r="D83" s="45"/>
      <c r="E83" s="14"/>
      <c r="F83" s="14"/>
      <c r="G83" s="14"/>
      <c r="H83" s="14"/>
      <c r="I83" s="1"/>
      <c r="J83" s="92"/>
      <c r="K83" s="1"/>
    </row>
    <row r="84" spans="1:14" ht="15" customHeight="1" x14ac:dyDescent="0.15">
      <c r="A84" s="140" t="s">
        <v>542</v>
      </c>
      <c r="B84" s="62"/>
      <c r="C84" s="62"/>
      <c r="D84" s="45"/>
      <c r="E84" s="14"/>
      <c r="F84" s="14"/>
      <c r="G84" s="14"/>
      <c r="H84" s="14"/>
      <c r="I84" s="1"/>
      <c r="J84" s="92"/>
      <c r="K84" s="1"/>
    </row>
    <row r="85" spans="1:14" ht="15" customHeight="1" x14ac:dyDescent="0.15">
      <c r="A85" s="140" t="s">
        <v>646</v>
      </c>
      <c r="B85" s="62"/>
      <c r="C85" s="62"/>
      <c r="D85" s="45"/>
      <c r="E85" s="14"/>
      <c r="F85" s="14"/>
      <c r="G85" s="14"/>
      <c r="H85" s="14"/>
      <c r="I85" s="1"/>
      <c r="J85" s="92"/>
      <c r="K85" s="1"/>
    </row>
    <row r="86" spans="1:14" ht="15" customHeight="1" x14ac:dyDescent="0.15">
      <c r="A86" s="1" t="s">
        <v>647</v>
      </c>
      <c r="B86" s="62"/>
      <c r="C86" s="62"/>
      <c r="D86" s="45"/>
      <c r="E86" s="14"/>
      <c r="F86" s="14"/>
      <c r="G86" s="14"/>
      <c r="H86" s="14"/>
      <c r="I86" s="1"/>
      <c r="J86" s="1"/>
      <c r="K86" s="1"/>
    </row>
    <row r="87" spans="1:14" ht="13.65" customHeight="1" x14ac:dyDescent="0.15">
      <c r="B87" s="64"/>
      <c r="C87" s="33"/>
      <c r="D87" s="33"/>
      <c r="E87" s="79"/>
      <c r="F87" s="83" t="s">
        <v>2</v>
      </c>
      <c r="G87" s="86"/>
      <c r="H87" s="106"/>
      <c r="I87" s="83" t="s">
        <v>3</v>
      </c>
      <c r="J87" s="84"/>
      <c r="K87" s="1"/>
    </row>
    <row r="88" spans="1:14" ht="19.2" x14ac:dyDescent="0.15">
      <c r="B88" s="77"/>
      <c r="C88" s="7"/>
      <c r="D88" s="7"/>
      <c r="E88" s="96" t="s">
        <v>4</v>
      </c>
      <c r="F88" s="96" t="s">
        <v>211</v>
      </c>
      <c r="G88" s="102" t="s">
        <v>213</v>
      </c>
      <c r="H88" s="105" t="s">
        <v>4</v>
      </c>
      <c r="I88" s="96" t="s">
        <v>211</v>
      </c>
      <c r="J88" s="96" t="s">
        <v>213</v>
      </c>
      <c r="K88" s="1"/>
    </row>
    <row r="89" spans="1:14" ht="12" customHeight="1" x14ac:dyDescent="0.15">
      <c r="B89" s="35"/>
      <c r="C89" s="88"/>
      <c r="D89" s="36"/>
      <c r="E89" s="37"/>
      <c r="F89" s="37"/>
      <c r="G89" s="66"/>
      <c r="H89" s="107">
        <f>E102</f>
        <v>750</v>
      </c>
      <c r="I89" s="2">
        <f t="shared" ref="I89:J89" si="29">F102</f>
        <v>360</v>
      </c>
      <c r="J89" s="2">
        <f t="shared" si="29"/>
        <v>390</v>
      </c>
      <c r="K89" s="90"/>
      <c r="L89" s="90"/>
      <c r="M89" s="90"/>
      <c r="N89" s="90"/>
    </row>
    <row r="90" spans="1:14" ht="15" customHeight="1" x14ac:dyDescent="0.15">
      <c r="B90" s="34" t="s">
        <v>87</v>
      </c>
      <c r="C90" s="233"/>
      <c r="D90" s="7"/>
      <c r="E90" s="18">
        <v>45</v>
      </c>
      <c r="F90" s="18">
        <v>24</v>
      </c>
      <c r="G90" s="67">
        <v>21</v>
      </c>
      <c r="H90" s="109">
        <f>E90/H$89*100</f>
        <v>6</v>
      </c>
      <c r="I90" s="4">
        <f t="shared" ref="I90:J101" si="30">F90/I$89*100</f>
        <v>6.666666666666667</v>
      </c>
      <c r="J90" s="4">
        <f t="shared" si="30"/>
        <v>5.384615384615385</v>
      </c>
      <c r="K90" s="80"/>
      <c r="L90" s="80"/>
      <c r="M90" s="80"/>
      <c r="N90" s="80"/>
    </row>
    <row r="91" spans="1:14" ht="15" customHeight="1" x14ac:dyDescent="0.15">
      <c r="B91" s="34" t="s">
        <v>88</v>
      </c>
      <c r="C91" s="233"/>
      <c r="D91" s="7"/>
      <c r="E91" s="18">
        <v>25</v>
      </c>
      <c r="F91" s="18">
        <v>16</v>
      </c>
      <c r="G91" s="67">
        <v>9</v>
      </c>
      <c r="H91" s="109">
        <f t="shared" ref="H91:H101" si="31">E91/H$89*100</f>
        <v>3.3333333333333335</v>
      </c>
      <c r="I91" s="4">
        <f t="shared" si="30"/>
        <v>4.4444444444444446</v>
      </c>
      <c r="J91" s="4">
        <f t="shared" si="30"/>
        <v>2.3076923076923079</v>
      </c>
      <c r="K91" s="80"/>
      <c r="L91" s="80"/>
      <c r="M91" s="80"/>
      <c r="N91" s="80"/>
    </row>
    <row r="92" spans="1:14" ht="15" customHeight="1" x14ac:dyDescent="0.15">
      <c r="B92" s="34" t="s">
        <v>89</v>
      </c>
      <c r="C92" s="233"/>
      <c r="D92" s="7"/>
      <c r="E92" s="18">
        <v>30</v>
      </c>
      <c r="F92" s="18">
        <v>18</v>
      </c>
      <c r="G92" s="67">
        <v>12</v>
      </c>
      <c r="H92" s="109">
        <f t="shared" si="31"/>
        <v>4</v>
      </c>
      <c r="I92" s="4">
        <f t="shared" si="30"/>
        <v>5</v>
      </c>
      <c r="J92" s="4">
        <f t="shared" si="30"/>
        <v>3.0769230769230771</v>
      </c>
      <c r="K92" s="80"/>
      <c r="L92" s="80"/>
      <c r="M92" s="80"/>
      <c r="N92" s="80"/>
    </row>
    <row r="93" spans="1:14" ht="15" customHeight="1" x14ac:dyDescent="0.15">
      <c r="B93" s="34" t="s">
        <v>90</v>
      </c>
      <c r="C93" s="233"/>
      <c r="D93" s="7"/>
      <c r="E93" s="18">
        <v>33</v>
      </c>
      <c r="F93" s="18">
        <v>15</v>
      </c>
      <c r="G93" s="67">
        <v>18</v>
      </c>
      <c r="H93" s="109">
        <f t="shared" si="31"/>
        <v>4.3999999999999995</v>
      </c>
      <c r="I93" s="4">
        <f t="shared" si="30"/>
        <v>4.1666666666666661</v>
      </c>
      <c r="J93" s="4">
        <f t="shared" si="30"/>
        <v>4.6153846153846159</v>
      </c>
      <c r="K93" s="80"/>
      <c r="L93" s="80"/>
      <c r="M93" s="80"/>
      <c r="N93" s="80"/>
    </row>
    <row r="94" spans="1:14" ht="15" customHeight="1" x14ac:dyDescent="0.15">
      <c r="B94" s="34" t="s">
        <v>153</v>
      </c>
      <c r="C94" s="233"/>
      <c r="D94" s="7"/>
      <c r="E94" s="18">
        <v>49</v>
      </c>
      <c r="F94" s="18">
        <v>26</v>
      </c>
      <c r="G94" s="67">
        <v>23</v>
      </c>
      <c r="H94" s="109">
        <f t="shared" si="31"/>
        <v>6.5333333333333323</v>
      </c>
      <c r="I94" s="4">
        <f t="shared" si="30"/>
        <v>7.2222222222222214</v>
      </c>
      <c r="J94" s="4">
        <f t="shared" si="30"/>
        <v>5.8974358974358969</v>
      </c>
      <c r="K94" s="80"/>
      <c r="L94" s="80"/>
      <c r="M94" s="80"/>
      <c r="N94" s="80"/>
    </row>
    <row r="95" spans="1:14" ht="15" customHeight="1" x14ac:dyDescent="0.15">
      <c r="B95" s="34" t="s">
        <v>154</v>
      </c>
      <c r="C95" s="233"/>
      <c r="D95" s="7"/>
      <c r="E95" s="18">
        <v>63</v>
      </c>
      <c r="F95" s="18">
        <v>28</v>
      </c>
      <c r="G95" s="67">
        <v>35</v>
      </c>
      <c r="H95" s="109">
        <f t="shared" si="31"/>
        <v>8.4</v>
      </c>
      <c r="I95" s="4">
        <f t="shared" si="30"/>
        <v>7.7777777777777777</v>
      </c>
      <c r="J95" s="4">
        <f t="shared" si="30"/>
        <v>8.9743589743589745</v>
      </c>
      <c r="K95" s="80"/>
      <c r="L95" s="80"/>
      <c r="M95" s="80"/>
      <c r="N95" s="80"/>
    </row>
    <row r="96" spans="1:14" ht="15" customHeight="1" x14ac:dyDescent="0.15">
      <c r="B96" s="34" t="s">
        <v>155</v>
      </c>
      <c r="C96" s="233"/>
      <c r="D96" s="7"/>
      <c r="E96" s="18">
        <v>68</v>
      </c>
      <c r="F96" s="18">
        <v>23</v>
      </c>
      <c r="G96" s="67">
        <v>45</v>
      </c>
      <c r="H96" s="109">
        <f t="shared" si="31"/>
        <v>9.0666666666666664</v>
      </c>
      <c r="I96" s="4">
        <f t="shared" si="30"/>
        <v>6.3888888888888884</v>
      </c>
      <c r="J96" s="4">
        <f t="shared" si="30"/>
        <v>11.538461538461538</v>
      </c>
      <c r="K96" s="80"/>
      <c r="L96" s="80"/>
      <c r="M96" s="80"/>
      <c r="N96" s="80"/>
    </row>
    <row r="97" spans="2:14" ht="15" customHeight="1" x14ac:dyDescent="0.15">
      <c r="B97" s="34" t="s">
        <v>159</v>
      </c>
      <c r="C97" s="233"/>
      <c r="D97" s="7"/>
      <c r="E97" s="18">
        <v>60</v>
      </c>
      <c r="F97" s="18">
        <v>26</v>
      </c>
      <c r="G97" s="67">
        <v>34</v>
      </c>
      <c r="H97" s="109">
        <f t="shared" si="31"/>
        <v>8</v>
      </c>
      <c r="I97" s="4">
        <f t="shared" si="30"/>
        <v>7.2222222222222214</v>
      </c>
      <c r="J97" s="4">
        <f t="shared" si="30"/>
        <v>8.7179487179487172</v>
      </c>
      <c r="K97" s="80"/>
      <c r="L97" s="80"/>
      <c r="M97" s="80"/>
      <c r="N97" s="80"/>
    </row>
    <row r="98" spans="2:14" ht="15" customHeight="1" x14ac:dyDescent="0.15">
      <c r="B98" s="34" t="s">
        <v>160</v>
      </c>
      <c r="C98" s="233"/>
      <c r="D98" s="7"/>
      <c r="E98" s="18">
        <v>79</v>
      </c>
      <c r="F98" s="18">
        <v>31</v>
      </c>
      <c r="G98" s="67">
        <v>48</v>
      </c>
      <c r="H98" s="109">
        <f t="shared" si="31"/>
        <v>10.533333333333333</v>
      </c>
      <c r="I98" s="4">
        <f t="shared" si="30"/>
        <v>8.6111111111111107</v>
      </c>
      <c r="J98" s="4">
        <f t="shared" si="30"/>
        <v>12.307692307692308</v>
      </c>
      <c r="K98" s="80"/>
      <c r="L98" s="80"/>
      <c r="M98" s="80"/>
      <c r="N98" s="80"/>
    </row>
    <row r="99" spans="2:14" ht="15" customHeight="1" x14ac:dyDescent="0.15">
      <c r="B99" s="34" t="s">
        <v>161</v>
      </c>
      <c r="C99" s="233"/>
      <c r="D99" s="7"/>
      <c r="E99" s="18">
        <v>83</v>
      </c>
      <c r="F99" s="18">
        <v>38</v>
      </c>
      <c r="G99" s="67">
        <v>45</v>
      </c>
      <c r="H99" s="109">
        <f t="shared" si="31"/>
        <v>11.066666666666666</v>
      </c>
      <c r="I99" s="4">
        <f t="shared" si="30"/>
        <v>10.555555555555555</v>
      </c>
      <c r="J99" s="4">
        <f t="shared" si="30"/>
        <v>11.538461538461538</v>
      </c>
      <c r="K99" s="80"/>
      <c r="L99" s="80"/>
      <c r="M99" s="80"/>
      <c r="N99" s="80"/>
    </row>
    <row r="100" spans="2:14" ht="15" customHeight="1" x14ac:dyDescent="0.15">
      <c r="B100" s="34" t="s">
        <v>172</v>
      </c>
      <c r="C100" s="233"/>
      <c r="D100" s="7"/>
      <c r="E100" s="18">
        <v>84</v>
      </c>
      <c r="F100" s="18">
        <v>52</v>
      </c>
      <c r="G100" s="67">
        <v>32</v>
      </c>
      <c r="H100" s="109">
        <f t="shared" si="31"/>
        <v>11.200000000000001</v>
      </c>
      <c r="I100" s="4">
        <f t="shared" si="30"/>
        <v>14.444444444444443</v>
      </c>
      <c r="J100" s="4">
        <f t="shared" si="30"/>
        <v>8.2051282051282044</v>
      </c>
      <c r="K100" s="80"/>
      <c r="L100" s="80"/>
      <c r="M100" s="80"/>
      <c r="N100" s="80"/>
    </row>
    <row r="101" spans="2:14" ht="15" customHeight="1" x14ac:dyDescent="0.15">
      <c r="B101" s="35" t="s">
        <v>158</v>
      </c>
      <c r="C101" s="88"/>
      <c r="D101" s="36"/>
      <c r="E101" s="19">
        <v>131</v>
      </c>
      <c r="F101" s="19">
        <v>63</v>
      </c>
      <c r="G101" s="72">
        <v>68</v>
      </c>
      <c r="H101" s="113">
        <f t="shared" si="31"/>
        <v>17.466666666666665</v>
      </c>
      <c r="I101" s="5">
        <f t="shared" si="30"/>
        <v>17.5</v>
      </c>
      <c r="J101" s="5">
        <f t="shared" si="30"/>
        <v>17.435897435897434</v>
      </c>
      <c r="K101" s="23"/>
      <c r="L101" s="23"/>
      <c r="M101" s="23"/>
      <c r="N101" s="23"/>
    </row>
    <row r="102" spans="2:14" ht="15" customHeight="1" x14ac:dyDescent="0.15">
      <c r="B102" s="38" t="s">
        <v>1</v>
      </c>
      <c r="C102" s="78"/>
      <c r="D102" s="28"/>
      <c r="E102" s="39">
        <f>SUM(E90:E101)</f>
        <v>750</v>
      </c>
      <c r="F102" s="39">
        <f>SUM(F90:F101)</f>
        <v>360</v>
      </c>
      <c r="G102" s="68">
        <f>SUM(G90:G101)</f>
        <v>390</v>
      </c>
      <c r="H102" s="110">
        <f>IF(SUM(H90:H101)&gt;100,"－",SUM(H90:H101))</f>
        <v>100</v>
      </c>
      <c r="I102" s="6">
        <f>IF(SUM(I90:I101)&gt;100,"－",SUM(I90:I101))</f>
        <v>100</v>
      </c>
      <c r="J102" s="6">
        <f>IF(SUM(J90:J101)&gt;100,"－",SUM(J90:J101))</f>
        <v>99.999999999999986</v>
      </c>
      <c r="K102" s="23"/>
      <c r="L102" s="23"/>
      <c r="M102" s="23"/>
      <c r="N102" s="23"/>
    </row>
    <row r="103" spans="2:14" ht="15" customHeight="1" x14ac:dyDescent="0.15">
      <c r="B103" s="38" t="s">
        <v>91</v>
      </c>
      <c r="C103" s="78"/>
      <c r="D103" s="29"/>
      <c r="E103" s="41">
        <v>63.997691437413373</v>
      </c>
      <c r="F103" s="71">
        <v>62.884782977134172</v>
      </c>
      <c r="G103" s="71">
        <v>65.024193961335499</v>
      </c>
      <c r="H103" s="46"/>
      <c r="I103" s="1"/>
      <c r="J103" s="1"/>
      <c r="K103" s="1"/>
    </row>
    <row r="104" spans="2:14" ht="15" customHeight="1" x14ac:dyDescent="0.15">
      <c r="B104" s="62"/>
      <c r="C104" s="62"/>
      <c r="D104" s="45"/>
      <c r="E104" s="14"/>
      <c r="F104" s="14"/>
      <c r="G104" s="14"/>
      <c r="H104" s="14"/>
      <c r="I104" s="14"/>
      <c r="J104" s="92"/>
      <c r="K104" s="1"/>
    </row>
  </sheetData>
  <phoneticPr fontId="1"/>
  <pageMargins left="0.27559055118110237" right="0.27559055118110237" top="0.47244094488188981" bottom="0.31496062992125984" header="0.23622047244094491" footer="0.27559055118110237"/>
  <pageSetup paperSize="9" scale="69" orientation="portrait" r:id="rId1"/>
  <headerFooter alignWithMargins="0">
    <oddHeader>&amp;C【2020年度　厚生労働省　老人保健事業推進費等補助金事業】
高齢者向け住まいに関するアンケート調査&amp;R&amp;A</oddHeader>
    <oddFooter>&amp;R&amp;P/&amp;N</oddFooter>
  </headerFooter>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52"/>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5.44140625" style="1" customWidth="1"/>
    <col min="3" max="3" width="30.44140625" style="1" customWidth="1"/>
    <col min="4" max="4" width="7.88671875" style="1" customWidth="1"/>
    <col min="5" max="5" width="8.5546875" style="1" customWidth="1"/>
    <col min="6" max="9" width="8.5546875" style="7" customWidth="1"/>
    <col min="10" max="10" width="8.5546875" style="55" customWidth="1"/>
    <col min="11" max="11" width="8.5546875" style="7" customWidth="1"/>
    <col min="12" max="18" width="8.5546875" style="1" customWidth="1"/>
    <col min="19" max="19" width="8.109375" style="1" customWidth="1"/>
    <col min="20" max="21" width="9.44140625" style="1" customWidth="1"/>
    <col min="22" max="16384" width="9.109375" style="1"/>
  </cols>
  <sheetData>
    <row r="1" spans="1:21" ht="15" customHeight="1" x14ac:dyDescent="0.15">
      <c r="A1" s="73" t="s">
        <v>648</v>
      </c>
      <c r="K1" s="306"/>
    </row>
    <row r="2" spans="1:21" ht="15" customHeight="1" x14ac:dyDescent="0.15">
      <c r="A2" s="1" t="s">
        <v>744</v>
      </c>
      <c r="B2" s="62"/>
      <c r="C2" s="62"/>
      <c r="D2" s="45"/>
      <c r="E2" s="14"/>
      <c r="F2" s="14"/>
      <c r="G2" s="14"/>
      <c r="H2" s="14"/>
      <c r="I2" s="14"/>
      <c r="J2" s="194"/>
      <c r="K2" s="1"/>
    </row>
    <row r="3" spans="1:21" ht="21.6" x14ac:dyDescent="0.15">
      <c r="B3" s="38"/>
      <c r="C3" s="381" t="s">
        <v>4</v>
      </c>
      <c r="D3" s="29"/>
      <c r="E3" s="167" t="s">
        <v>188</v>
      </c>
      <c r="F3" s="166" t="s">
        <v>87</v>
      </c>
      <c r="G3" s="166" t="s">
        <v>356</v>
      </c>
      <c r="H3" s="166" t="s">
        <v>89</v>
      </c>
      <c r="I3" s="166" t="s">
        <v>90</v>
      </c>
      <c r="J3" s="195" t="s">
        <v>153</v>
      </c>
      <c r="K3" s="171" t="s">
        <v>154</v>
      </c>
      <c r="L3" s="171" t="s">
        <v>155</v>
      </c>
      <c r="M3" s="171" t="s">
        <v>159</v>
      </c>
      <c r="N3" s="171" t="s">
        <v>160</v>
      </c>
      <c r="O3" s="171" t="s">
        <v>161</v>
      </c>
      <c r="P3" s="124" t="s">
        <v>172</v>
      </c>
      <c r="Q3" s="171" t="s">
        <v>158</v>
      </c>
      <c r="R3" s="124" t="s">
        <v>4</v>
      </c>
      <c r="S3" s="124" t="s">
        <v>357</v>
      </c>
    </row>
    <row r="4" spans="1:21" ht="15" customHeight="1" x14ac:dyDescent="0.15">
      <c r="B4" s="59" t="s">
        <v>2</v>
      </c>
      <c r="C4" s="172" t="s">
        <v>56</v>
      </c>
      <c r="D4" s="48"/>
      <c r="E4" s="8">
        <v>159</v>
      </c>
      <c r="F4" s="8">
        <v>37</v>
      </c>
      <c r="G4" s="8">
        <v>53</v>
      </c>
      <c r="H4" s="8">
        <v>45</v>
      </c>
      <c r="I4" s="8">
        <v>45</v>
      </c>
      <c r="J4" s="8">
        <v>40</v>
      </c>
      <c r="K4" s="17">
        <v>54</v>
      </c>
      <c r="L4" s="17">
        <v>65</v>
      </c>
      <c r="M4" s="17">
        <v>86</v>
      </c>
      <c r="N4" s="17">
        <v>111</v>
      </c>
      <c r="O4" s="17">
        <v>141</v>
      </c>
      <c r="P4" s="17">
        <v>946</v>
      </c>
      <c r="Q4" s="17">
        <v>579</v>
      </c>
      <c r="R4" s="17">
        <f>SUM(E4:Q4)</f>
        <v>2361</v>
      </c>
      <c r="S4" s="3">
        <v>76.471642190850758</v>
      </c>
      <c r="T4" s="186"/>
      <c r="U4" s="186"/>
    </row>
    <row r="5" spans="1:21" ht="15" customHeight="1" x14ac:dyDescent="0.15">
      <c r="B5" s="168"/>
      <c r="C5" s="173" t="s">
        <v>173</v>
      </c>
      <c r="D5" s="49"/>
      <c r="E5" s="9">
        <v>382</v>
      </c>
      <c r="F5" s="9">
        <v>273</v>
      </c>
      <c r="G5" s="9">
        <v>263</v>
      </c>
      <c r="H5" s="9">
        <v>179</v>
      </c>
      <c r="I5" s="9">
        <v>63</v>
      </c>
      <c r="J5" s="9">
        <v>60</v>
      </c>
      <c r="K5" s="18">
        <v>56</v>
      </c>
      <c r="L5" s="18">
        <v>32</v>
      </c>
      <c r="M5" s="18">
        <v>32</v>
      </c>
      <c r="N5" s="18">
        <v>34</v>
      </c>
      <c r="O5" s="18">
        <v>33</v>
      </c>
      <c r="P5" s="18">
        <v>107</v>
      </c>
      <c r="Q5" s="18">
        <v>847</v>
      </c>
      <c r="R5" s="18">
        <f t="shared" ref="R5:R13" si="0">SUM(E5:Q5)</f>
        <v>2361</v>
      </c>
      <c r="S5" s="4">
        <v>25.46934441201077</v>
      </c>
      <c r="T5" s="186"/>
      <c r="U5" s="186"/>
    </row>
    <row r="6" spans="1:21" ht="15" customHeight="1" x14ac:dyDescent="0.15">
      <c r="B6" s="168"/>
      <c r="C6" s="173" t="s">
        <v>57</v>
      </c>
      <c r="D6" s="49"/>
      <c r="E6" s="9">
        <v>199</v>
      </c>
      <c r="F6" s="9">
        <v>69</v>
      </c>
      <c r="G6" s="9">
        <v>91</v>
      </c>
      <c r="H6" s="9">
        <v>94</v>
      </c>
      <c r="I6" s="9">
        <v>97</v>
      </c>
      <c r="J6" s="9">
        <v>81</v>
      </c>
      <c r="K6" s="18">
        <v>98</v>
      </c>
      <c r="L6" s="18">
        <v>94</v>
      </c>
      <c r="M6" s="18">
        <v>115</v>
      </c>
      <c r="N6" s="18">
        <v>158</v>
      </c>
      <c r="O6" s="18">
        <v>143</v>
      </c>
      <c r="P6" s="18">
        <v>502</v>
      </c>
      <c r="Q6" s="18">
        <v>620</v>
      </c>
      <c r="R6" s="18">
        <f t="shared" si="0"/>
        <v>2361</v>
      </c>
      <c r="S6" s="4">
        <v>62.018329835375013</v>
      </c>
      <c r="T6" s="186"/>
      <c r="U6" s="186"/>
    </row>
    <row r="7" spans="1:21" ht="15" customHeight="1" x14ac:dyDescent="0.15">
      <c r="B7" s="168"/>
      <c r="C7" s="173" t="s">
        <v>354</v>
      </c>
      <c r="D7" s="49"/>
      <c r="E7" s="9">
        <v>1200</v>
      </c>
      <c r="F7" s="9">
        <v>31</v>
      </c>
      <c r="G7" s="9">
        <v>19</v>
      </c>
      <c r="H7" s="9">
        <v>16</v>
      </c>
      <c r="I7" s="9">
        <v>9</v>
      </c>
      <c r="J7" s="9">
        <v>15</v>
      </c>
      <c r="K7" s="18">
        <v>7</v>
      </c>
      <c r="L7" s="18">
        <v>8</v>
      </c>
      <c r="M7" s="18">
        <v>8</v>
      </c>
      <c r="N7" s="18">
        <v>12</v>
      </c>
      <c r="O7" s="18">
        <v>7</v>
      </c>
      <c r="P7" s="18">
        <v>72</v>
      </c>
      <c r="Q7" s="18">
        <v>957</v>
      </c>
      <c r="R7" s="18">
        <f t="shared" si="0"/>
        <v>2361</v>
      </c>
      <c r="S7" s="4">
        <v>8.6339727595251183</v>
      </c>
      <c r="T7" s="186"/>
      <c r="U7" s="186"/>
    </row>
    <row r="8" spans="1:21" ht="15" customHeight="1" x14ac:dyDescent="0.15">
      <c r="B8" s="169"/>
      <c r="C8" s="174" t="s">
        <v>355</v>
      </c>
      <c r="D8" s="170"/>
      <c r="E8" s="10">
        <v>1180</v>
      </c>
      <c r="F8" s="10">
        <v>26</v>
      </c>
      <c r="G8" s="10">
        <v>15</v>
      </c>
      <c r="H8" s="10">
        <v>11</v>
      </c>
      <c r="I8" s="10">
        <v>15</v>
      </c>
      <c r="J8" s="10">
        <v>5</v>
      </c>
      <c r="K8" s="19">
        <v>14</v>
      </c>
      <c r="L8" s="19">
        <v>22</v>
      </c>
      <c r="M8" s="19">
        <v>15</v>
      </c>
      <c r="N8" s="19">
        <v>14</v>
      </c>
      <c r="O8" s="19">
        <v>15</v>
      </c>
      <c r="P8" s="19">
        <v>22</v>
      </c>
      <c r="Q8" s="19">
        <v>1007</v>
      </c>
      <c r="R8" s="19">
        <f t="shared" si="0"/>
        <v>2361</v>
      </c>
      <c r="S8" s="5">
        <v>6.9710297938068067</v>
      </c>
      <c r="T8" s="186"/>
      <c r="U8" s="186"/>
    </row>
    <row r="9" spans="1:21" ht="15" customHeight="1" x14ac:dyDescent="0.15">
      <c r="B9" s="59" t="s">
        <v>3</v>
      </c>
      <c r="C9" s="172" t="s">
        <v>56</v>
      </c>
      <c r="D9" s="20">
        <f>R4</f>
        <v>2361</v>
      </c>
      <c r="E9" s="12">
        <f t="shared" ref="E9:Q9" si="1">E4/$D9*100</f>
        <v>6.7344345616264292</v>
      </c>
      <c r="F9" s="12">
        <f t="shared" si="1"/>
        <v>1.5671325709445152</v>
      </c>
      <c r="G9" s="12">
        <f t="shared" si="1"/>
        <v>2.2448115205421431</v>
      </c>
      <c r="H9" s="12">
        <f t="shared" si="1"/>
        <v>1.9059720457433291</v>
      </c>
      <c r="I9" s="12">
        <f t="shared" si="1"/>
        <v>1.9059720457433291</v>
      </c>
      <c r="J9" s="12">
        <f t="shared" si="1"/>
        <v>1.6941973739940701</v>
      </c>
      <c r="K9" s="4">
        <f t="shared" si="1"/>
        <v>2.2871664548919948</v>
      </c>
      <c r="L9" s="4">
        <f t="shared" si="1"/>
        <v>2.7530707327403645</v>
      </c>
      <c r="M9" s="4">
        <f t="shared" si="1"/>
        <v>3.6425243540872509</v>
      </c>
      <c r="N9" s="4">
        <f t="shared" si="1"/>
        <v>4.7013977128335451</v>
      </c>
      <c r="O9" s="4">
        <f t="shared" si="1"/>
        <v>5.9720457433290974</v>
      </c>
      <c r="P9" s="4">
        <f t="shared" si="1"/>
        <v>40.067767894959758</v>
      </c>
      <c r="Q9" s="4">
        <f t="shared" si="1"/>
        <v>24.523506988564169</v>
      </c>
      <c r="R9" s="4">
        <f t="shared" si="0"/>
        <v>99.999999999999986</v>
      </c>
      <c r="T9" s="186"/>
      <c r="U9" s="186"/>
    </row>
    <row r="10" spans="1:21" ht="15" customHeight="1" x14ac:dyDescent="0.15">
      <c r="B10" s="168"/>
      <c r="C10" s="173" t="s">
        <v>173</v>
      </c>
      <c r="D10" s="20">
        <f>R5</f>
        <v>2361</v>
      </c>
      <c r="E10" s="12">
        <f t="shared" ref="E10:Q10" si="2">E5/$D10*100</f>
        <v>16.179584921643372</v>
      </c>
      <c r="F10" s="12">
        <f t="shared" si="2"/>
        <v>11.562897077509531</v>
      </c>
      <c r="G10" s="12">
        <f t="shared" si="2"/>
        <v>11.139347734011013</v>
      </c>
      <c r="H10" s="12">
        <f t="shared" si="2"/>
        <v>7.5815332486234652</v>
      </c>
      <c r="I10" s="12">
        <f t="shared" si="2"/>
        <v>2.6683608640406606</v>
      </c>
      <c r="J10" s="12">
        <f t="shared" si="2"/>
        <v>2.5412960609911055</v>
      </c>
      <c r="K10" s="4">
        <f t="shared" si="2"/>
        <v>2.3718763235916986</v>
      </c>
      <c r="L10" s="4">
        <f t="shared" si="2"/>
        <v>1.3553578991952562</v>
      </c>
      <c r="M10" s="4">
        <f t="shared" si="2"/>
        <v>1.3553578991952562</v>
      </c>
      <c r="N10" s="4">
        <f t="shared" si="2"/>
        <v>1.4400677678949596</v>
      </c>
      <c r="O10" s="4">
        <f t="shared" si="2"/>
        <v>1.3977128335451081</v>
      </c>
      <c r="P10" s="4">
        <f t="shared" si="2"/>
        <v>4.5319779754341383</v>
      </c>
      <c r="Q10" s="4">
        <f t="shared" si="2"/>
        <v>35.874629394324437</v>
      </c>
      <c r="R10" s="4">
        <f t="shared" si="0"/>
        <v>100</v>
      </c>
      <c r="T10" s="186"/>
      <c r="U10" s="186"/>
    </row>
    <row r="11" spans="1:21" ht="15" customHeight="1" x14ac:dyDescent="0.15">
      <c r="B11" s="168"/>
      <c r="C11" s="173" t="s">
        <v>57</v>
      </c>
      <c r="D11" s="20">
        <f>R6</f>
        <v>2361</v>
      </c>
      <c r="E11" s="12">
        <f t="shared" ref="E11:Q11" si="3">E6/$D11*100</f>
        <v>8.4286319356204995</v>
      </c>
      <c r="F11" s="12">
        <f t="shared" si="3"/>
        <v>2.9224904701397714</v>
      </c>
      <c r="G11" s="12">
        <f t="shared" si="3"/>
        <v>3.85429902583651</v>
      </c>
      <c r="H11" s="12">
        <f t="shared" si="3"/>
        <v>3.9813638288860651</v>
      </c>
      <c r="I11" s="12">
        <f t="shared" si="3"/>
        <v>4.1084286319356202</v>
      </c>
      <c r="J11" s="12">
        <f t="shared" si="3"/>
        <v>3.4307496823379928</v>
      </c>
      <c r="K11" s="4">
        <f t="shared" si="3"/>
        <v>4.1507835662854724</v>
      </c>
      <c r="L11" s="4">
        <f t="shared" si="3"/>
        <v>3.9813638288860651</v>
      </c>
      <c r="M11" s="4">
        <f t="shared" si="3"/>
        <v>4.870817450232952</v>
      </c>
      <c r="N11" s="4">
        <f t="shared" si="3"/>
        <v>6.692079627276577</v>
      </c>
      <c r="O11" s="4">
        <f t="shared" si="3"/>
        <v>6.0567556120288009</v>
      </c>
      <c r="P11" s="4">
        <f t="shared" si="3"/>
        <v>21.262177043625581</v>
      </c>
      <c r="Q11" s="4">
        <f t="shared" si="3"/>
        <v>26.260059296908089</v>
      </c>
      <c r="R11" s="4">
        <f t="shared" si="0"/>
        <v>100</v>
      </c>
      <c r="T11" s="186"/>
      <c r="U11" s="186"/>
    </row>
    <row r="12" spans="1:21" ht="15" customHeight="1" x14ac:dyDescent="0.15">
      <c r="B12" s="168"/>
      <c r="C12" s="173" t="s">
        <v>354</v>
      </c>
      <c r="D12" s="20">
        <f>R7</f>
        <v>2361</v>
      </c>
      <c r="E12" s="12">
        <f t="shared" ref="E12:Q12" si="4">E7/$D12*100</f>
        <v>50.825921219822114</v>
      </c>
      <c r="F12" s="12">
        <f t="shared" si="4"/>
        <v>1.3130029648454045</v>
      </c>
      <c r="G12" s="12">
        <f t="shared" si="4"/>
        <v>0.80474375264718345</v>
      </c>
      <c r="H12" s="12">
        <f t="shared" si="4"/>
        <v>0.67767894959762809</v>
      </c>
      <c r="I12" s="12">
        <f t="shared" si="4"/>
        <v>0.38119440914866581</v>
      </c>
      <c r="J12" s="12">
        <f t="shared" si="4"/>
        <v>0.63532401524777637</v>
      </c>
      <c r="K12" s="4">
        <f t="shared" si="4"/>
        <v>0.29648454044896233</v>
      </c>
      <c r="L12" s="4">
        <f t="shared" si="4"/>
        <v>0.33883947479881404</v>
      </c>
      <c r="M12" s="4">
        <f t="shared" si="4"/>
        <v>0.33883947479881404</v>
      </c>
      <c r="N12" s="4">
        <f t="shared" si="4"/>
        <v>0.50825921219822112</v>
      </c>
      <c r="O12" s="4">
        <f t="shared" si="4"/>
        <v>0.29648454044896233</v>
      </c>
      <c r="P12" s="4">
        <f t="shared" si="4"/>
        <v>3.0495552731893265</v>
      </c>
      <c r="Q12" s="4">
        <f t="shared" si="4"/>
        <v>40.533672172808132</v>
      </c>
      <c r="R12" s="4">
        <f t="shared" si="0"/>
        <v>100</v>
      </c>
      <c r="T12" s="186"/>
      <c r="U12" s="186"/>
    </row>
    <row r="13" spans="1:21" ht="15" customHeight="1" x14ac:dyDescent="0.15">
      <c r="B13" s="169"/>
      <c r="C13" s="174" t="s">
        <v>355</v>
      </c>
      <c r="D13" s="21">
        <f>R8</f>
        <v>2361</v>
      </c>
      <c r="E13" s="13">
        <f t="shared" ref="E13:Q13" si="5">E8/$D13*100</f>
        <v>49.97882253282507</v>
      </c>
      <c r="F13" s="13">
        <f t="shared" si="5"/>
        <v>1.1012282930961457</v>
      </c>
      <c r="G13" s="13">
        <f t="shared" si="5"/>
        <v>0.63532401524777637</v>
      </c>
      <c r="H13" s="13">
        <f t="shared" si="5"/>
        <v>0.46590427784836935</v>
      </c>
      <c r="I13" s="13">
        <f t="shared" si="5"/>
        <v>0.63532401524777637</v>
      </c>
      <c r="J13" s="13">
        <f t="shared" si="5"/>
        <v>0.21177467174925876</v>
      </c>
      <c r="K13" s="5">
        <f t="shared" si="5"/>
        <v>0.59296908089792466</v>
      </c>
      <c r="L13" s="5">
        <f t="shared" si="5"/>
        <v>0.93180855569673871</v>
      </c>
      <c r="M13" s="5">
        <f t="shared" si="5"/>
        <v>0.63532401524777637</v>
      </c>
      <c r="N13" s="5">
        <f t="shared" si="5"/>
        <v>0.59296908089792466</v>
      </c>
      <c r="O13" s="5">
        <f t="shared" si="5"/>
        <v>0.63532401524777637</v>
      </c>
      <c r="P13" s="5">
        <f t="shared" si="5"/>
        <v>0.93180855569673871</v>
      </c>
      <c r="Q13" s="5">
        <f t="shared" si="5"/>
        <v>42.651418890300718</v>
      </c>
      <c r="R13" s="5">
        <f t="shared" si="0"/>
        <v>100</v>
      </c>
      <c r="T13" s="186"/>
      <c r="U13" s="186"/>
    </row>
    <row r="14" spans="1:21" ht="15" customHeight="1" x14ac:dyDescent="0.15">
      <c r="B14" s="94"/>
      <c r="C14" s="94"/>
      <c r="D14" s="55"/>
      <c r="E14" s="14"/>
      <c r="F14" s="14"/>
      <c r="G14" s="14"/>
      <c r="H14" s="14"/>
      <c r="I14" s="14"/>
      <c r="J14" s="194"/>
      <c r="K14" s="1"/>
      <c r="T14" s="186"/>
      <c r="U14" s="186"/>
    </row>
    <row r="15" spans="1:21" ht="21.6" x14ac:dyDescent="0.15">
      <c r="B15" s="38"/>
      <c r="C15" s="381" t="s">
        <v>211</v>
      </c>
      <c r="D15" s="29"/>
      <c r="E15" s="167" t="s">
        <v>188</v>
      </c>
      <c r="F15" s="166" t="s">
        <v>87</v>
      </c>
      <c r="G15" s="166" t="s">
        <v>356</v>
      </c>
      <c r="H15" s="166" t="s">
        <v>89</v>
      </c>
      <c r="I15" s="166" t="s">
        <v>90</v>
      </c>
      <c r="J15" s="195" t="s">
        <v>153</v>
      </c>
      <c r="K15" s="171" t="s">
        <v>154</v>
      </c>
      <c r="L15" s="171" t="s">
        <v>155</v>
      </c>
      <c r="M15" s="171" t="s">
        <v>159</v>
      </c>
      <c r="N15" s="171" t="s">
        <v>160</v>
      </c>
      <c r="O15" s="171" t="s">
        <v>161</v>
      </c>
      <c r="P15" s="124" t="s">
        <v>172</v>
      </c>
      <c r="Q15" s="171" t="s">
        <v>158</v>
      </c>
      <c r="R15" s="124" t="s">
        <v>4</v>
      </c>
      <c r="S15" s="124" t="s">
        <v>357</v>
      </c>
      <c r="T15" s="186"/>
      <c r="U15" s="186"/>
    </row>
    <row r="16" spans="1:21" ht="15" customHeight="1" x14ac:dyDescent="0.15">
      <c r="B16" s="59" t="s">
        <v>2</v>
      </c>
      <c r="C16" s="172" t="s">
        <v>56</v>
      </c>
      <c r="D16" s="48"/>
      <c r="E16" s="8">
        <v>109</v>
      </c>
      <c r="F16" s="8">
        <v>18</v>
      </c>
      <c r="G16" s="8">
        <v>17</v>
      </c>
      <c r="H16" s="8">
        <v>20</v>
      </c>
      <c r="I16" s="8">
        <v>16</v>
      </c>
      <c r="J16" s="8">
        <v>11</v>
      </c>
      <c r="K16" s="17">
        <v>21</v>
      </c>
      <c r="L16" s="17">
        <v>23</v>
      </c>
      <c r="M16" s="17">
        <v>35</v>
      </c>
      <c r="N16" s="17">
        <v>37</v>
      </c>
      <c r="O16" s="17">
        <v>69</v>
      </c>
      <c r="P16" s="17">
        <v>592</v>
      </c>
      <c r="Q16" s="17">
        <v>343</v>
      </c>
      <c r="R16" s="17">
        <f>SUM(E16:Q16)</f>
        <v>1311</v>
      </c>
      <c r="S16" s="3">
        <v>78.556625218419256</v>
      </c>
      <c r="T16" s="186"/>
      <c r="U16" s="186"/>
    </row>
    <row r="17" spans="2:21" ht="15" customHeight="1" x14ac:dyDescent="0.15">
      <c r="B17" s="168"/>
      <c r="C17" s="173" t="s">
        <v>173</v>
      </c>
      <c r="D17" s="49"/>
      <c r="E17" s="9">
        <v>243</v>
      </c>
      <c r="F17" s="9">
        <v>135</v>
      </c>
      <c r="G17" s="9">
        <v>115</v>
      </c>
      <c r="H17" s="9">
        <v>83</v>
      </c>
      <c r="I17" s="9">
        <v>30</v>
      </c>
      <c r="J17" s="9">
        <v>32</v>
      </c>
      <c r="K17" s="18">
        <v>31</v>
      </c>
      <c r="L17" s="18">
        <v>11</v>
      </c>
      <c r="M17" s="18">
        <v>19</v>
      </c>
      <c r="N17" s="18">
        <v>16</v>
      </c>
      <c r="O17" s="18">
        <v>17</v>
      </c>
      <c r="P17" s="18">
        <v>66</v>
      </c>
      <c r="Q17" s="18">
        <v>513</v>
      </c>
      <c r="R17" s="18">
        <f t="shared" ref="R17:R25" si="6">SUM(E17:Q17)</f>
        <v>1311</v>
      </c>
      <c r="S17" s="4">
        <v>25.262119062643176</v>
      </c>
      <c r="T17" s="186"/>
      <c r="U17" s="186"/>
    </row>
    <row r="18" spans="2:21" ht="15" customHeight="1" x14ac:dyDescent="0.15">
      <c r="B18" s="168"/>
      <c r="C18" s="173" t="s">
        <v>57</v>
      </c>
      <c r="D18" s="49"/>
      <c r="E18" s="9">
        <v>133</v>
      </c>
      <c r="F18" s="9">
        <v>41</v>
      </c>
      <c r="G18" s="9">
        <v>49</v>
      </c>
      <c r="H18" s="9">
        <v>40</v>
      </c>
      <c r="I18" s="9">
        <v>48</v>
      </c>
      <c r="J18" s="9">
        <v>34</v>
      </c>
      <c r="K18" s="18">
        <v>37</v>
      </c>
      <c r="L18" s="18">
        <v>37</v>
      </c>
      <c r="M18" s="18">
        <v>43</v>
      </c>
      <c r="N18" s="18">
        <v>77</v>
      </c>
      <c r="O18" s="18">
        <v>83</v>
      </c>
      <c r="P18" s="18">
        <v>330</v>
      </c>
      <c r="Q18" s="18">
        <v>359</v>
      </c>
      <c r="R18" s="18">
        <f t="shared" si="6"/>
        <v>1311</v>
      </c>
      <c r="S18" s="4">
        <v>63.082857371892423</v>
      </c>
      <c r="T18" s="186"/>
      <c r="U18" s="186"/>
    </row>
    <row r="19" spans="2:21" ht="15" customHeight="1" x14ac:dyDescent="0.15">
      <c r="B19" s="168"/>
      <c r="C19" s="173" t="s">
        <v>354</v>
      </c>
      <c r="D19" s="49"/>
      <c r="E19" s="9">
        <v>641</v>
      </c>
      <c r="F19" s="9">
        <v>14</v>
      </c>
      <c r="G19" s="9">
        <v>11</v>
      </c>
      <c r="H19" s="9">
        <v>4</v>
      </c>
      <c r="I19" s="9">
        <v>4</v>
      </c>
      <c r="J19" s="9">
        <v>2</v>
      </c>
      <c r="K19" s="18">
        <v>2</v>
      </c>
      <c r="L19" s="18">
        <v>1</v>
      </c>
      <c r="M19" s="18">
        <v>2</v>
      </c>
      <c r="N19" s="18">
        <v>5</v>
      </c>
      <c r="O19" s="18">
        <v>0</v>
      </c>
      <c r="P19" s="18">
        <v>40</v>
      </c>
      <c r="Q19" s="18">
        <v>585</v>
      </c>
      <c r="R19" s="18">
        <f t="shared" si="6"/>
        <v>1311</v>
      </c>
      <c r="S19" s="4">
        <v>7.3044743057372399</v>
      </c>
      <c r="T19" s="186"/>
      <c r="U19" s="186"/>
    </row>
    <row r="20" spans="2:21" ht="15" customHeight="1" x14ac:dyDescent="0.15">
      <c r="B20" s="169"/>
      <c r="C20" s="174" t="s">
        <v>355</v>
      </c>
      <c r="D20" s="170"/>
      <c r="E20" s="10">
        <v>648</v>
      </c>
      <c r="F20" s="10">
        <v>11</v>
      </c>
      <c r="G20" s="10">
        <v>5</v>
      </c>
      <c r="H20" s="10">
        <v>3</v>
      </c>
      <c r="I20" s="10">
        <v>3</v>
      </c>
      <c r="J20" s="10">
        <v>0</v>
      </c>
      <c r="K20" s="19">
        <v>2</v>
      </c>
      <c r="L20" s="19">
        <v>4</v>
      </c>
      <c r="M20" s="19">
        <v>5</v>
      </c>
      <c r="N20" s="19">
        <v>5</v>
      </c>
      <c r="O20" s="19">
        <v>9</v>
      </c>
      <c r="P20" s="19">
        <v>8</v>
      </c>
      <c r="Q20" s="19">
        <v>608</v>
      </c>
      <c r="R20" s="19">
        <f t="shared" si="6"/>
        <v>1311</v>
      </c>
      <c r="S20" s="5">
        <v>4.4631883606565568</v>
      </c>
      <c r="T20" s="186"/>
      <c r="U20" s="186"/>
    </row>
    <row r="21" spans="2:21" ht="15" customHeight="1" x14ac:dyDescent="0.15">
      <c r="B21" s="59" t="s">
        <v>3</v>
      </c>
      <c r="C21" s="172" t="s">
        <v>56</v>
      </c>
      <c r="D21" s="20">
        <f>R16</f>
        <v>1311</v>
      </c>
      <c r="E21" s="12">
        <f t="shared" ref="E21:Q21" si="7">E16/$D21*100</f>
        <v>8.3142639206712428</v>
      </c>
      <c r="F21" s="12">
        <f t="shared" si="7"/>
        <v>1.3729977116704806</v>
      </c>
      <c r="G21" s="12">
        <f t="shared" si="7"/>
        <v>1.2967200610221206</v>
      </c>
      <c r="H21" s="12">
        <f t="shared" si="7"/>
        <v>1.5255530129672006</v>
      </c>
      <c r="I21" s="12">
        <f t="shared" si="7"/>
        <v>1.2204424103737606</v>
      </c>
      <c r="J21" s="12">
        <f t="shared" si="7"/>
        <v>0.83905415713196041</v>
      </c>
      <c r="K21" s="4">
        <f t="shared" si="7"/>
        <v>1.6018306636155606</v>
      </c>
      <c r="L21" s="4">
        <f t="shared" si="7"/>
        <v>1.7543859649122806</v>
      </c>
      <c r="M21" s="4">
        <f t="shared" si="7"/>
        <v>2.6697177726926014</v>
      </c>
      <c r="N21" s="4">
        <f t="shared" si="7"/>
        <v>2.8222730739893209</v>
      </c>
      <c r="O21" s="4">
        <f t="shared" si="7"/>
        <v>5.2631578947368416</v>
      </c>
      <c r="P21" s="4">
        <f t="shared" si="7"/>
        <v>45.156369183829135</v>
      </c>
      <c r="Q21" s="4">
        <f t="shared" si="7"/>
        <v>26.16323417238749</v>
      </c>
      <c r="R21" s="4">
        <f t="shared" si="6"/>
        <v>100</v>
      </c>
      <c r="T21" s="186"/>
      <c r="U21" s="186"/>
    </row>
    <row r="22" spans="2:21" ht="15" customHeight="1" x14ac:dyDescent="0.15">
      <c r="B22" s="168"/>
      <c r="C22" s="173" t="s">
        <v>173</v>
      </c>
      <c r="D22" s="20">
        <f>R17</f>
        <v>1311</v>
      </c>
      <c r="E22" s="12">
        <f t="shared" ref="E22:Q22" si="8">E17/$D22*100</f>
        <v>18.535469107551489</v>
      </c>
      <c r="F22" s="12">
        <f t="shared" si="8"/>
        <v>10.297482837528605</v>
      </c>
      <c r="G22" s="12">
        <f t="shared" si="8"/>
        <v>8.7719298245614024</v>
      </c>
      <c r="H22" s="12">
        <f t="shared" si="8"/>
        <v>6.331045003813883</v>
      </c>
      <c r="I22" s="12">
        <f t="shared" si="8"/>
        <v>2.2883295194508007</v>
      </c>
      <c r="J22" s="12">
        <f t="shared" si="8"/>
        <v>2.4408848207475211</v>
      </c>
      <c r="K22" s="4">
        <f t="shared" si="8"/>
        <v>2.3646071700991609</v>
      </c>
      <c r="L22" s="4">
        <f t="shared" si="8"/>
        <v>0.83905415713196041</v>
      </c>
      <c r="M22" s="4">
        <f t="shared" si="8"/>
        <v>1.4492753623188406</v>
      </c>
      <c r="N22" s="4">
        <f t="shared" si="8"/>
        <v>1.2204424103737606</v>
      </c>
      <c r="O22" s="4">
        <f t="shared" si="8"/>
        <v>1.2967200610221206</v>
      </c>
      <c r="P22" s="4">
        <f t="shared" si="8"/>
        <v>5.0343249427917618</v>
      </c>
      <c r="Q22" s="4">
        <f t="shared" si="8"/>
        <v>39.130434782608695</v>
      </c>
      <c r="R22" s="4">
        <f t="shared" si="6"/>
        <v>100</v>
      </c>
      <c r="T22" s="186"/>
      <c r="U22" s="186"/>
    </row>
    <row r="23" spans="2:21" ht="15" customHeight="1" x14ac:dyDescent="0.15">
      <c r="B23" s="168"/>
      <c r="C23" s="173" t="s">
        <v>57</v>
      </c>
      <c r="D23" s="20">
        <f>R18</f>
        <v>1311</v>
      </c>
      <c r="E23" s="12">
        <f t="shared" ref="E23:Q23" si="9">E18/$D23*100</f>
        <v>10.144927536231885</v>
      </c>
      <c r="F23" s="12">
        <f t="shared" si="9"/>
        <v>3.1273836765827614</v>
      </c>
      <c r="G23" s="12">
        <f t="shared" si="9"/>
        <v>3.7376048817696415</v>
      </c>
      <c r="H23" s="12">
        <f t="shared" si="9"/>
        <v>3.0511060259344012</v>
      </c>
      <c r="I23" s="12">
        <f t="shared" si="9"/>
        <v>3.6613272311212817</v>
      </c>
      <c r="J23" s="12">
        <f t="shared" si="9"/>
        <v>2.5934401220442411</v>
      </c>
      <c r="K23" s="4">
        <f t="shared" si="9"/>
        <v>2.8222730739893209</v>
      </c>
      <c r="L23" s="4">
        <f t="shared" si="9"/>
        <v>2.8222730739893209</v>
      </c>
      <c r="M23" s="4">
        <f t="shared" si="9"/>
        <v>3.279938977879481</v>
      </c>
      <c r="N23" s="4">
        <f t="shared" si="9"/>
        <v>5.8733790999237225</v>
      </c>
      <c r="O23" s="4">
        <f t="shared" si="9"/>
        <v>6.331045003813883</v>
      </c>
      <c r="P23" s="4">
        <f t="shared" si="9"/>
        <v>25.171624713958813</v>
      </c>
      <c r="Q23" s="4">
        <f t="shared" si="9"/>
        <v>27.38367658276125</v>
      </c>
      <c r="R23" s="4">
        <f t="shared" si="6"/>
        <v>100.00000000000001</v>
      </c>
      <c r="T23" s="186"/>
      <c r="U23" s="186"/>
    </row>
    <row r="24" spans="2:21" ht="15" customHeight="1" x14ac:dyDescent="0.15">
      <c r="B24" s="168"/>
      <c r="C24" s="173" t="s">
        <v>354</v>
      </c>
      <c r="D24" s="20">
        <f>R19</f>
        <v>1311</v>
      </c>
      <c r="E24" s="12">
        <f t="shared" ref="E24:Q24" si="10">E19/$D24*100</f>
        <v>48.893974065598776</v>
      </c>
      <c r="F24" s="12">
        <f t="shared" si="10"/>
        <v>1.0678871090770405</v>
      </c>
      <c r="G24" s="12">
        <f t="shared" si="10"/>
        <v>0.83905415713196041</v>
      </c>
      <c r="H24" s="12">
        <f t="shared" si="10"/>
        <v>0.30511060259344014</v>
      </c>
      <c r="I24" s="12">
        <f t="shared" si="10"/>
        <v>0.30511060259344014</v>
      </c>
      <c r="J24" s="12">
        <f t="shared" si="10"/>
        <v>0.15255530129672007</v>
      </c>
      <c r="K24" s="4">
        <f t="shared" si="10"/>
        <v>0.15255530129672007</v>
      </c>
      <c r="L24" s="4">
        <f t="shared" si="10"/>
        <v>7.6277650648360035E-2</v>
      </c>
      <c r="M24" s="4">
        <f t="shared" si="10"/>
        <v>0.15255530129672007</v>
      </c>
      <c r="N24" s="4">
        <f t="shared" si="10"/>
        <v>0.38138825324180015</v>
      </c>
      <c r="O24" s="4">
        <f t="shared" si="10"/>
        <v>0</v>
      </c>
      <c r="P24" s="4">
        <f t="shared" si="10"/>
        <v>3.0511060259344012</v>
      </c>
      <c r="Q24" s="4">
        <f t="shared" si="10"/>
        <v>44.622425629290618</v>
      </c>
      <c r="R24" s="4">
        <f t="shared" si="6"/>
        <v>100</v>
      </c>
      <c r="T24" s="186"/>
      <c r="U24" s="186"/>
    </row>
    <row r="25" spans="2:21" ht="15" customHeight="1" x14ac:dyDescent="0.15">
      <c r="B25" s="169"/>
      <c r="C25" s="174" t="s">
        <v>355</v>
      </c>
      <c r="D25" s="21">
        <f>R20</f>
        <v>1311</v>
      </c>
      <c r="E25" s="13">
        <f t="shared" ref="E25:Q25" si="11">E20/$D25*100</f>
        <v>49.427917620137301</v>
      </c>
      <c r="F25" s="13">
        <f t="shared" si="11"/>
        <v>0.83905415713196041</v>
      </c>
      <c r="G25" s="13">
        <f t="shared" si="11"/>
        <v>0.38138825324180015</v>
      </c>
      <c r="H25" s="13">
        <f t="shared" si="11"/>
        <v>0.2288329519450801</v>
      </c>
      <c r="I25" s="13">
        <f t="shared" si="11"/>
        <v>0.2288329519450801</v>
      </c>
      <c r="J25" s="13">
        <f t="shared" si="11"/>
        <v>0</v>
      </c>
      <c r="K25" s="5">
        <f t="shared" si="11"/>
        <v>0.15255530129672007</v>
      </c>
      <c r="L25" s="5">
        <f t="shared" si="11"/>
        <v>0.30511060259344014</v>
      </c>
      <c r="M25" s="5">
        <f t="shared" si="11"/>
        <v>0.38138825324180015</v>
      </c>
      <c r="N25" s="5">
        <f t="shared" si="11"/>
        <v>0.38138825324180015</v>
      </c>
      <c r="O25" s="5">
        <f t="shared" si="11"/>
        <v>0.68649885583524028</v>
      </c>
      <c r="P25" s="5">
        <f t="shared" si="11"/>
        <v>0.61022120518688028</v>
      </c>
      <c r="Q25" s="5">
        <f t="shared" si="11"/>
        <v>46.376811594202898</v>
      </c>
      <c r="R25" s="5">
        <f t="shared" si="6"/>
        <v>100</v>
      </c>
      <c r="T25" s="186"/>
      <c r="U25" s="186"/>
    </row>
    <row r="26" spans="2:21" ht="15" customHeight="1" x14ac:dyDescent="0.15">
      <c r="B26" s="62"/>
      <c r="C26" s="62"/>
      <c r="D26" s="45"/>
      <c r="E26" s="14"/>
      <c r="F26" s="14"/>
      <c r="G26" s="14"/>
      <c r="H26" s="14"/>
      <c r="I26" s="14"/>
      <c r="J26" s="194"/>
      <c r="K26" s="1"/>
      <c r="T26" s="186"/>
      <c r="U26" s="186"/>
    </row>
    <row r="27" spans="2:21" ht="21.6" x14ac:dyDescent="0.15">
      <c r="B27" s="38"/>
      <c r="C27" s="381" t="s">
        <v>213</v>
      </c>
      <c r="D27" s="29"/>
      <c r="E27" s="167" t="s">
        <v>188</v>
      </c>
      <c r="F27" s="166" t="s">
        <v>87</v>
      </c>
      <c r="G27" s="166" t="s">
        <v>356</v>
      </c>
      <c r="H27" s="166" t="s">
        <v>89</v>
      </c>
      <c r="I27" s="166" t="s">
        <v>90</v>
      </c>
      <c r="J27" s="195" t="s">
        <v>153</v>
      </c>
      <c r="K27" s="171" t="s">
        <v>154</v>
      </c>
      <c r="L27" s="171" t="s">
        <v>155</v>
      </c>
      <c r="M27" s="171" t="s">
        <v>159</v>
      </c>
      <c r="N27" s="171" t="s">
        <v>160</v>
      </c>
      <c r="O27" s="171" t="s">
        <v>161</v>
      </c>
      <c r="P27" s="124" t="s">
        <v>172</v>
      </c>
      <c r="Q27" s="171" t="s">
        <v>158</v>
      </c>
      <c r="R27" s="124" t="s">
        <v>4</v>
      </c>
      <c r="S27" s="124" t="s">
        <v>357</v>
      </c>
      <c r="T27" s="186"/>
      <c r="U27" s="186"/>
    </row>
    <row r="28" spans="2:21" ht="15" customHeight="1" x14ac:dyDescent="0.15">
      <c r="B28" s="59" t="s">
        <v>2</v>
      </c>
      <c r="C28" s="172" t="s">
        <v>56</v>
      </c>
      <c r="D28" s="48"/>
      <c r="E28" s="8">
        <v>50</v>
      </c>
      <c r="F28" s="8">
        <v>19</v>
      </c>
      <c r="G28" s="8">
        <v>36</v>
      </c>
      <c r="H28" s="8">
        <v>25</v>
      </c>
      <c r="I28" s="8">
        <v>29</v>
      </c>
      <c r="J28" s="8">
        <v>29</v>
      </c>
      <c r="K28" s="17">
        <v>33</v>
      </c>
      <c r="L28" s="17">
        <v>42</v>
      </c>
      <c r="M28" s="17">
        <v>51</v>
      </c>
      <c r="N28" s="17">
        <v>74</v>
      </c>
      <c r="O28" s="17">
        <v>72</v>
      </c>
      <c r="P28" s="17">
        <v>354</v>
      </c>
      <c r="Q28" s="17">
        <v>236</v>
      </c>
      <c r="R28" s="17">
        <f>SUM(E28:Q28)</f>
        <v>1050</v>
      </c>
      <c r="S28" s="3">
        <v>73.992202914823437</v>
      </c>
      <c r="T28" s="186"/>
      <c r="U28" s="186"/>
    </row>
    <row r="29" spans="2:21" ht="15" customHeight="1" x14ac:dyDescent="0.15">
      <c r="B29" s="168"/>
      <c r="C29" s="173" t="s">
        <v>173</v>
      </c>
      <c r="D29" s="49"/>
      <c r="E29" s="9">
        <v>139</v>
      </c>
      <c r="F29" s="9">
        <v>138</v>
      </c>
      <c r="G29" s="9">
        <v>148</v>
      </c>
      <c r="H29" s="9">
        <v>96</v>
      </c>
      <c r="I29" s="9">
        <v>33</v>
      </c>
      <c r="J29" s="9">
        <v>28</v>
      </c>
      <c r="K29" s="18">
        <v>25</v>
      </c>
      <c r="L29" s="18">
        <v>21</v>
      </c>
      <c r="M29" s="18">
        <v>13</v>
      </c>
      <c r="N29" s="18">
        <v>18</v>
      </c>
      <c r="O29" s="18">
        <v>16</v>
      </c>
      <c r="P29" s="18">
        <v>41</v>
      </c>
      <c r="Q29" s="18">
        <v>334</v>
      </c>
      <c r="R29" s="18">
        <f t="shared" ref="R29:R37" si="12">SUM(E29:Q29)</f>
        <v>1050</v>
      </c>
      <c r="S29" s="4">
        <v>25.700302273456668</v>
      </c>
      <c r="T29" s="186"/>
      <c r="U29" s="186"/>
    </row>
    <row r="30" spans="2:21" ht="15" customHeight="1" x14ac:dyDescent="0.15">
      <c r="B30" s="168"/>
      <c r="C30" s="173" t="s">
        <v>57</v>
      </c>
      <c r="D30" s="49"/>
      <c r="E30" s="9">
        <v>66</v>
      </c>
      <c r="F30" s="9">
        <v>28</v>
      </c>
      <c r="G30" s="9">
        <v>42</v>
      </c>
      <c r="H30" s="9">
        <v>54</v>
      </c>
      <c r="I30" s="9">
        <v>49</v>
      </c>
      <c r="J30" s="9">
        <v>47</v>
      </c>
      <c r="K30" s="18">
        <v>61</v>
      </c>
      <c r="L30" s="18">
        <v>57</v>
      </c>
      <c r="M30" s="18">
        <v>72</v>
      </c>
      <c r="N30" s="18">
        <v>81</v>
      </c>
      <c r="O30" s="18">
        <v>60</v>
      </c>
      <c r="P30" s="18">
        <v>172</v>
      </c>
      <c r="Q30" s="18">
        <v>261</v>
      </c>
      <c r="R30" s="18">
        <f t="shared" si="12"/>
        <v>1050</v>
      </c>
      <c r="S30" s="4">
        <v>60.733880893975034</v>
      </c>
      <c r="T30" s="186"/>
      <c r="U30" s="186"/>
    </row>
    <row r="31" spans="2:21" ht="15" customHeight="1" x14ac:dyDescent="0.15">
      <c r="B31" s="168"/>
      <c r="C31" s="173" t="s">
        <v>354</v>
      </c>
      <c r="D31" s="49"/>
      <c r="E31" s="9">
        <v>559</v>
      </c>
      <c r="F31" s="9">
        <v>17</v>
      </c>
      <c r="G31" s="9">
        <v>8</v>
      </c>
      <c r="H31" s="9">
        <v>12</v>
      </c>
      <c r="I31" s="9">
        <v>5</v>
      </c>
      <c r="J31" s="9">
        <v>13</v>
      </c>
      <c r="K31" s="18">
        <v>5</v>
      </c>
      <c r="L31" s="18">
        <v>7</v>
      </c>
      <c r="M31" s="18">
        <v>6</v>
      </c>
      <c r="N31" s="18">
        <v>7</v>
      </c>
      <c r="O31" s="18">
        <v>7</v>
      </c>
      <c r="P31" s="18">
        <v>32</v>
      </c>
      <c r="Q31" s="18">
        <v>372</v>
      </c>
      <c r="R31" s="18">
        <f t="shared" si="12"/>
        <v>1050</v>
      </c>
      <c r="S31" s="4">
        <v>10.057594997651949</v>
      </c>
      <c r="T31" s="186"/>
      <c r="U31" s="186"/>
    </row>
    <row r="32" spans="2:21" ht="15" customHeight="1" x14ac:dyDescent="0.15">
      <c r="B32" s="169"/>
      <c r="C32" s="174" t="s">
        <v>355</v>
      </c>
      <c r="D32" s="170"/>
      <c r="E32" s="10">
        <v>532</v>
      </c>
      <c r="F32" s="10">
        <v>15</v>
      </c>
      <c r="G32" s="10">
        <v>10</v>
      </c>
      <c r="H32" s="10">
        <v>8</v>
      </c>
      <c r="I32" s="10">
        <v>12</v>
      </c>
      <c r="J32" s="10">
        <v>5</v>
      </c>
      <c r="K32" s="19">
        <v>12</v>
      </c>
      <c r="L32" s="19">
        <v>18</v>
      </c>
      <c r="M32" s="19">
        <v>10</v>
      </c>
      <c r="N32" s="19">
        <v>9</v>
      </c>
      <c r="O32" s="19">
        <v>6</v>
      </c>
      <c r="P32" s="19">
        <v>14</v>
      </c>
      <c r="Q32" s="19">
        <v>399</v>
      </c>
      <c r="R32" s="19">
        <f t="shared" si="12"/>
        <v>1050</v>
      </c>
      <c r="S32" s="5">
        <v>9.6791903583300485</v>
      </c>
      <c r="T32" s="186"/>
      <c r="U32" s="186"/>
    </row>
    <row r="33" spans="1:21" ht="15" customHeight="1" x14ac:dyDescent="0.15">
      <c r="B33" s="59" t="s">
        <v>3</v>
      </c>
      <c r="C33" s="172" t="s">
        <v>56</v>
      </c>
      <c r="D33" s="20">
        <f>R28</f>
        <v>1050</v>
      </c>
      <c r="E33" s="12">
        <f t="shared" ref="E33:Q33" si="13">E28/$D33*100</f>
        <v>4.7619047619047619</v>
      </c>
      <c r="F33" s="12">
        <f t="shared" si="13"/>
        <v>1.8095238095238095</v>
      </c>
      <c r="G33" s="12">
        <f t="shared" si="13"/>
        <v>3.4285714285714288</v>
      </c>
      <c r="H33" s="12">
        <f t="shared" si="13"/>
        <v>2.3809523809523809</v>
      </c>
      <c r="I33" s="12">
        <f t="shared" si="13"/>
        <v>2.7619047619047619</v>
      </c>
      <c r="J33" s="12">
        <f t="shared" si="13"/>
        <v>2.7619047619047619</v>
      </c>
      <c r="K33" s="4">
        <f t="shared" si="13"/>
        <v>3.1428571428571432</v>
      </c>
      <c r="L33" s="4">
        <f t="shared" si="13"/>
        <v>4</v>
      </c>
      <c r="M33" s="4">
        <f t="shared" si="13"/>
        <v>4.8571428571428568</v>
      </c>
      <c r="N33" s="4">
        <f t="shared" si="13"/>
        <v>7.0476190476190474</v>
      </c>
      <c r="O33" s="4">
        <f t="shared" si="13"/>
        <v>6.8571428571428577</v>
      </c>
      <c r="P33" s="4">
        <f t="shared" si="13"/>
        <v>33.714285714285715</v>
      </c>
      <c r="Q33" s="4">
        <f t="shared" si="13"/>
        <v>22.476190476190478</v>
      </c>
      <c r="R33" s="4">
        <f t="shared" si="12"/>
        <v>100</v>
      </c>
      <c r="T33" s="186"/>
      <c r="U33" s="186"/>
    </row>
    <row r="34" spans="1:21" ht="15" customHeight="1" x14ac:dyDescent="0.15">
      <c r="B34" s="168"/>
      <c r="C34" s="173" t="s">
        <v>173</v>
      </c>
      <c r="D34" s="20">
        <f>R29</f>
        <v>1050</v>
      </c>
      <c r="E34" s="12">
        <f t="shared" ref="E34:Q34" si="14">E29/$D34*100</f>
        <v>13.238095238095237</v>
      </c>
      <c r="F34" s="12">
        <f t="shared" si="14"/>
        <v>13.142857142857142</v>
      </c>
      <c r="G34" s="12">
        <f t="shared" si="14"/>
        <v>14.095238095238095</v>
      </c>
      <c r="H34" s="12">
        <f t="shared" si="14"/>
        <v>9.1428571428571423</v>
      </c>
      <c r="I34" s="12">
        <f t="shared" si="14"/>
        <v>3.1428571428571432</v>
      </c>
      <c r="J34" s="12">
        <f t="shared" si="14"/>
        <v>2.666666666666667</v>
      </c>
      <c r="K34" s="4">
        <f t="shared" si="14"/>
        <v>2.3809523809523809</v>
      </c>
      <c r="L34" s="4">
        <f t="shared" si="14"/>
        <v>2</v>
      </c>
      <c r="M34" s="4">
        <f t="shared" si="14"/>
        <v>1.2380952380952381</v>
      </c>
      <c r="N34" s="4">
        <f t="shared" si="14"/>
        <v>1.7142857142857144</v>
      </c>
      <c r="O34" s="4">
        <f t="shared" si="14"/>
        <v>1.5238095238095237</v>
      </c>
      <c r="P34" s="4">
        <f t="shared" si="14"/>
        <v>3.9047619047619047</v>
      </c>
      <c r="Q34" s="4">
        <f t="shared" si="14"/>
        <v>31.80952380952381</v>
      </c>
      <c r="R34" s="4">
        <f t="shared" si="12"/>
        <v>100</v>
      </c>
      <c r="T34" s="186"/>
      <c r="U34" s="186"/>
    </row>
    <row r="35" spans="1:21" ht="15" customHeight="1" x14ac:dyDescent="0.15">
      <c r="B35" s="168"/>
      <c r="C35" s="173" t="s">
        <v>57</v>
      </c>
      <c r="D35" s="20">
        <f>R30</f>
        <v>1050</v>
      </c>
      <c r="E35" s="12">
        <f t="shared" ref="E35:Q35" si="15">E30/$D35*100</f>
        <v>6.2857142857142865</v>
      </c>
      <c r="F35" s="12">
        <f t="shared" si="15"/>
        <v>2.666666666666667</v>
      </c>
      <c r="G35" s="12">
        <f t="shared" si="15"/>
        <v>4</v>
      </c>
      <c r="H35" s="12">
        <f t="shared" si="15"/>
        <v>5.1428571428571423</v>
      </c>
      <c r="I35" s="12">
        <f t="shared" si="15"/>
        <v>4.666666666666667</v>
      </c>
      <c r="J35" s="12">
        <f t="shared" si="15"/>
        <v>4.4761904761904763</v>
      </c>
      <c r="K35" s="4">
        <f t="shared" si="15"/>
        <v>5.8095238095238093</v>
      </c>
      <c r="L35" s="4">
        <f t="shared" si="15"/>
        <v>5.4285714285714288</v>
      </c>
      <c r="M35" s="4">
        <f t="shared" si="15"/>
        <v>6.8571428571428577</v>
      </c>
      <c r="N35" s="4">
        <f t="shared" si="15"/>
        <v>7.7142857142857135</v>
      </c>
      <c r="O35" s="4">
        <f t="shared" si="15"/>
        <v>5.7142857142857144</v>
      </c>
      <c r="P35" s="4">
        <f t="shared" si="15"/>
        <v>16.380952380952383</v>
      </c>
      <c r="Q35" s="4">
        <f t="shared" si="15"/>
        <v>24.857142857142858</v>
      </c>
      <c r="R35" s="4">
        <f t="shared" si="12"/>
        <v>100.00000000000001</v>
      </c>
      <c r="T35" s="186"/>
      <c r="U35" s="186"/>
    </row>
    <row r="36" spans="1:21" ht="15" customHeight="1" x14ac:dyDescent="0.15">
      <c r="B36" s="168"/>
      <c r="C36" s="173" t="s">
        <v>354</v>
      </c>
      <c r="D36" s="20">
        <f>R31</f>
        <v>1050</v>
      </c>
      <c r="E36" s="12">
        <f t="shared" ref="E36:Q36" si="16">E31/$D36*100</f>
        <v>53.238095238095241</v>
      </c>
      <c r="F36" s="12">
        <f t="shared" si="16"/>
        <v>1.6190476190476188</v>
      </c>
      <c r="G36" s="12">
        <f t="shared" si="16"/>
        <v>0.76190476190476186</v>
      </c>
      <c r="H36" s="12">
        <f t="shared" si="16"/>
        <v>1.1428571428571428</v>
      </c>
      <c r="I36" s="12">
        <f t="shared" si="16"/>
        <v>0.47619047619047622</v>
      </c>
      <c r="J36" s="12">
        <f t="shared" si="16"/>
        <v>1.2380952380952381</v>
      </c>
      <c r="K36" s="4">
        <f t="shared" si="16"/>
        <v>0.47619047619047622</v>
      </c>
      <c r="L36" s="4">
        <f t="shared" si="16"/>
        <v>0.66666666666666674</v>
      </c>
      <c r="M36" s="4">
        <f t="shared" si="16"/>
        <v>0.5714285714285714</v>
      </c>
      <c r="N36" s="4">
        <f t="shared" si="16"/>
        <v>0.66666666666666674</v>
      </c>
      <c r="O36" s="4">
        <f t="shared" si="16"/>
        <v>0.66666666666666674</v>
      </c>
      <c r="P36" s="4">
        <f t="shared" si="16"/>
        <v>3.0476190476190474</v>
      </c>
      <c r="Q36" s="4">
        <f t="shared" si="16"/>
        <v>35.428571428571423</v>
      </c>
      <c r="R36" s="4">
        <f t="shared" si="12"/>
        <v>100</v>
      </c>
      <c r="T36" s="186"/>
      <c r="U36" s="186"/>
    </row>
    <row r="37" spans="1:21" ht="15" customHeight="1" x14ac:dyDescent="0.15">
      <c r="B37" s="169"/>
      <c r="C37" s="174" t="s">
        <v>355</v>
      </c>
      <c r="D37" s="21">
        <f>R32</f>
        <v>1050</v>
      </c>
      <c r="E37" s="13">
        <f t="shared" ref="E37:Q37" si="17">E32/$D37*100</f>
        <v>50.666666666666671</v>
      </c>
      <c r="F37" s="13">
        <f t="shared" si="17"/>
        <v>1.4285714285714286</v>
      </c>
      <c r="G37" s="13">
        <f t="shared" si="17"/>
        <v>0.95238095238095244</v>
      </c>
      <c r="H37" s="13">
        <f t="shared" si="17"/>
        <v>0.76190476190476186</v>
      </c>
      <c r="I37" s="13">
        <f t="shared" si="17"/>
        <v>1.1428571428571428</v>
      </c>
      <c r="J37" s="13">
        <f t="shared" si="17"/>
        <v>0.47619047619047622</v>
      </c>
      <c r="K37" s="5">
        <f t="shared" si="17"/>
        <v>1.1428571428571428</v>
      </c>
      <c r="L37" s="5">
        <f t="shared" si="17"/>
        <v>1.7142857142857144</v>
      </c>
      <c r="M37" s="5">
        <f t="shared" si="17"/>
        <v>0.95238095238095244</v>
      </c>
      <c r="N37" s="5">
        <f t="shared" si="17"/>
        <v>0.85714285714285721</v>
      </c>
      <c r="O37" s="5">
        <f t="shared" si="17"/>
        <v>0.5714285714285714</v>
      </c>
      <c r="P37" s="5">
        <f t="shared" si="17"/>
        <v>1.3333333333333335</v>
      </c>
      <c r="Q37" s="5">
        <f t="shared" si="17"/>
        <v>38</v>
      </c>
      <c r="R37" s="5">
        <f t="shared" si="12"/>
        <v>100</v>
      </c>
      <c r="T37" s="186"/>
      <c r="U37" s="186"/>
    </row>
    <row r="38" spans="1:21" ht="15" customHeight="1" x14ac:dyDescent="0.15">
      <c r="B38" s="94"/>
      <c r="C38" s="175"/>
      <c r="D38" s="53"/>
      <c r="E38" s="14"/>
      <c r="F38" s="14"/>
      <c r="G38" s="14"/>
      <c r="H38" s="14"/>
      <c r="I38" s="14"/>
      <c r="J38" s="14"/>
      <c r="K38" s="80"/>
      <c r="L38" s="80"/>
      <c r="M38" s="80"/>
      <c r="N38" s="80"/>
      <c r="O38" s="80"/>
      <c r="P38" s="80"/>
      <c r="Q38" s="80"/>
      <c r="R38" s="80"/>
      <c r="T38" s="186"/>
      <c r="U38" s="186"/>
    </row>
    <row r="39" spans="1:21" ht="15" customHeight="1" x14ac:dyDescent="0.15">
      <c r="A39" s="73" t="s">
        <v>648</v>
      </c>
      <c r="T39" s="186"/>
      <c r="U39" s="186"/>
    </row>
    <row r="40" spans="1:21" ht="15" customHeight="1" x14ac:dyDescent="0.15">
      <c r="A40" s="1" t="s">
        <v>745</v>
      </c>
      <c r="B40" s="62"/>
      <c r="C40" s="62"/>
      <c r="D40" s="45"/>
      <c r="E40" s="14"/>
      <c r="F40" s="14"/>
      <c r="G40" s="14"/>
      <c r="H40" s="14"/>
      <c r="I40" s="14"/>
      <c r="J40" s="194"/>
      <c r="K40" s="1"/>
    </row>
    <row r="41" spans="1:21" ht="21.6" x14ac:dyDescent="0.15">
      <c r="B41" s="38"/>
      <c r="C41" s="381" t="s">
        <v>4</v>
      </c>
      <c r="D41" s="29"/>
      <c r="E41" s="167" t="s">
        <v>188</v>
      </c>
      <c r="F41" s="166" t="s">
        <v>87</v>
      </c>
      <c r="G41" s="166" t="s">
        <v>356</v>
      </c>
      <c r="H41" s="166" t="s">
        <v>89</v>
      </c>
      <c r="I41" s="166" t="s">
        <v>90</v>
      </c>
      <c r="J41" s="195" t="s">
        <v>153</v>
      </c>
      <c r="K41" s="171" t="s">
        <v>154</v>
      </c>
      <c r="L41" s="171" t="s">
        <v>155</v>
      </c>
      <c r="M41" s="171" t="s">
        <v>159</v>
      </c>
      <c r="N41" s="171" t="s">
        <v>160</v>
      </c>
      <c r="O41" s="171" t="s">
        <v>161</v>
      </c>
      <c r="P41" s="124" t="s">
        <v>172</v>
      </c>
      <c r="Q41" s="171" t="s">
        <v>158</v>
      </c>
      <c r="R41" s="124" t="s">
        <v>4</v>
      </c>
      <c r="S41" s="124" t="s">
        <v>357</v>
      </c>
    </row>
    <row r="42" spans="1:21" ht="15" customHeight="1" x14ac:dyDescent="0.15">
      <c r="B42" s="59" t="s">
        <v>2</v>
      </c>
      <c r="C42" s="172" t="s">
        <v>56</v>
      </c>
      <c r="D42" s="48"/>
      <c r="E42" s="8">
        <v>645</v>
      </c>
      <c r="F42" s="8">
        <v>23</v>
      </c>
      <c r="G42" s="8">
        <v>21</v>
      </c>
      <c r="H42" s="8">
        <v>26</v>
      </c>
      <c r="I42" s="8">
        <v>21</v>
      </c>
      <c r="J42" s="8">
        <v>22</v>
      </c>
      <c r="K42" s="17">
        <v>33</v>
      </c>
      <c r="L42" s="17">
        <v>49</v>
      </c>
      <c r="M42" s="17">
        <v>58</v>
      </c>
      <c r="N42" s="17">
        <v>82</v>
      </c>
      <c r="O42" s="17">
        <v>117</v>
      </c>
      <c r="P42" s="17">
        <v>510</v>
      </c>
      <c r="Q42" s="17">
        <v>754</v>
      </c>
      <c r="R42" s="17">
        <f>SUM(E42:Q42)</f>
        <v>2361</v>
      </c>
      <c r="S42" s="3">
        <v>50.429859937585725</v>
      </c>
      <c r="U42" s="186"/>
    </row>
    <row r="43" spans="1:21" ht="15" customHeight="1" x14ac:dyDescent="0.15">
      <c r="B43" s="168"/>
      <c r="C43" s="173" t="s">
        <v>173</v>
      </c>
      <c r="D43" s="49"/>
      <c r="E43" s="9">
        <v>1089</v>
      </c>
      <c r="F43" s="9">
        <v>36</v>
      </c>
      <c r="G43" s="9">
        <v>45</v>
      </c>
      <c r="H43" s="9">
        <v>27</v>
      </c>
      <c r="I43" s="9">
        <v>17</v>
      </c>
      <c r="J43" s="9">
        <v>22</v>
      </c>
      <c r="K43" s="18">
        <v>16</v>
      </c>
      <c r="L43" s="18">
        <v>9</v>
      </c>
      <c r="M43" s="18">
        <v>10</v>
      </c>
      <c r="N43" s="18">
        <v>21</v>
      </c>
      <c r="O43" s="18">
        <v>12</v>
      </c>
      <c r="P43" s="18">
        <v>45</v>
      </c>
      <c r="Q43" s="18">
        <v>1012</v>
      </c>
      <c r="R43" s="18">
        <f t="shared" ref="R43:R51" si="18">SUM(E43:Q43)</f>
        <v>2361</v>
      </c>
      <c r="S43" s="4">
        <v>9.4419694262340617</v>
      </c>
      <c r="U43" s="186"/>
    </row>
    <row r="44" spans="1:21" ht="15" customHeight="1" x14ac:dyDescent="0.15">
      <c r="B44" s="168"/>
      <c r="C44" s="173" t="s">
        <v>57</v>
      </c>
      <c r="D44" s="49"/>
      <c r="E44" s="9">
        <v>714</v>
      </c>
      <c r="F44" s="9">
        <v>16</v>
      </c>
      <c r="G44" s="9">
        <v>35</v>
      </c>
      <c r="H44" s="9">
        <v>40</v>
      </c>
      <c r="I44" s="9">
        <v>35</v>
      </c>
      <c r="J44" s="9">
        <v>40</v>
      </c>
      <c r="K44" s="18">
        <v>71</v>
      </c>
      <c r="L44" s="18">
        <v>59</v>
      </c>
      <c r="M44" s="18">
        <v>75</v>
      </c>
      <c r="N44" s="18">
        <v>95</v>
      </c>
      <c r="O44" s="18">
        <v>91</v>
      </c>
      <c r="P44" s="18">
        <v>316</v>
      </c>
      <c r="Q44" s="18">
        <v>774</v>
      </c>
      <c r="R44" s="18">
        <f t="shared" si="18"/>
        <v>2361</v>
      </c>
      <c r="S44" s="4">
        <v>41.543547291372036</v>
      </c>
      <c r="U44" s="186"/>
    </row>
    <row r="45" spans="1:21" ht="15" customHeight="1" x14ac:dyDescent="0.15">
      <c r="B45" s="168"/>
      <c r="C45" s="173" t="s">
        <v>354</v>
      </c>
      <c r="D45" s="49"/>
      <c r="E45" s="9">
        <v>1242</v>
      </c>
      <c r="F45" s="9">
        <v>10</v>
      </c>
      <c r="G45" s="9">
        <v>12</v>
      </c>
      <c r="H45" s="9">
        <v>15</v>
      </c>
      <c r="I45" s="9">
        <v>6</v>
      </c>
      <c r="J45" s="9">
        <v>15</v>
      </c>
      <c r="K45" s="18">
        <v>5</v>
      </c>
      <c r="L45" s="18">
        <v>8</v>
      </c>
      <c r="M45" s="18">
        <v>6</v>
      </c>
      <c r="N45" s="18">
        <v>5</v>
      </c>
      <c r="O45" s="18">
        <v>11</v>
      </c>
      <c r="P45" s="18">
        <v>56</v>
      </c>
      <c r="Q45" s="18">
        <v>970</v>
      </c>
      <c r="R45" s="18">
        <f t="shared" si="18"/>
        <v>2361</v>
      </c>
      <c r="S45" s="4">
        <v>6.9916774019964816</v>
      </c>
      <c r="U45" s="186"/>
    </row>
    <row r="46" spans="1:21" ht="15" customHeight="1" x14ac:dyDescent="0.15">
      <c r="B46" s="169"/>
      <c r="C46" s="174" t="s">
        <v>355</v>
      </c>
      <c r="D46" s="170"/>
      <c r="E46" s="10">
        <v>1237</v>
      </c>
      <c r="F46" s="10">
        <v>5</v>
      </c>
      <c r="G46" s="10">
        <v>8</v>
      </c>
      <c r="H46" s="10">
        <v>6</v>
      </c>
      <c r="I46" s="10">
        <v>9</v>
      </c>
      <c r="J46" s="10">
        <v>6</v>
      </c>
      <c r="K46" s="19">
        <v>7</v>
      </c>
      <c r="L46" s="19">
        <v>16</v>
      </c>
      <c r="M46" s="19">
        <v>9</v>
      </c>
      <c r="N46" s="19">
        <v>7</v>
      </c>
      <c r="O46" s="19">
        <v>8</v>
      </c>
      <c r="P46" s="19">
        <v>14</v>
      </c>
      <c r="Q46" s="19">
        <v>1029</v>
      </c>
      <c r="R46" s="19">
        <f t="shared" si="18"/>
        <v>2361</v>
      </c>
      <c r="S46" s="5">
        <v>4.2699911502721557</v>
      </c>
      <c r="U46" s="186"/>
    </row>
    <row r="47" spans="1:21" ht="15" customHeight="1" x14ac:dyDescent="0.15">
      <c r="B47" s="59" t="s">
        <v>3</v>
      </c>
      <c r="C47" s="172" t="s">
        <v>56</v>
      </c>
      <c r="D47" s="20">
        <f>R42</f>
        <v>2361</v>
      </c>
      <c r="E47" s="12">
        <f t="shared" ref="E47:Q47" si="19">E42/$D47*100</f>
        <v>27.318932655654383</v>
      </c>
      <c r="F47" s="12">
        <f t="shared" si="19"/>
        <v>0.97416349004659042</v>
      </c>
      <c r="G47" s="12">
        <f t="shared" si="19"/>
        <v>0.88945362134688688</v>
      </c>
      <c r="H47" s="12">
        <f t="shared" si="19"/>
        <v>1.1012282930961457</v>
      </c>
      <c r="I47" s="12">
        <f t="shared" si="19"/>
        <v>0.88945362134688688</v>
      </c>
      <c r="J47" s="12">
        <f t="shared" si="19"/>
        <v>0.93180855569673871</v>
      </c>
      <c r="K47" s="4">
        <f t="shared" si="19"/>
        <v>1.3977128335451081</v>
      </c>
      <c r="L47" s="4">
        <f t="shared" si="19"/>
        <v>2.0753917831427362</v>
      </c>
      <c r="M47" s="4">
        <f t="shared" si="19"/>
        <v>2.4565861922914021</v>
      </c>
      <c r="N47" s="4">
        <f t="shared" si="19"/>
        <v>3.4731046166878441</v>
      </c>
      <c r="O47" s="4">
        <f t="shared" si="19"/>
        <v>4.9555273189326554</v>
      </c>
      <c r="P47" s="4">
        <f t="shared" si="19"/>
        <v>21.601016518424395</v>
      </c>
      <c r="Q47" s="4">
        <f t="shared" si="19"/>
        <v>31.935620499788225</v>
      </c>
      <c r="R47" s="4">
        <f t="shared" si="18"/>
        <v>100</v>
      </c>
    </row>
    <row r="48" spans="1:21" ht="15" customHeight="1" x14ac:dyDescent="0.15">
      <c r="B48" s="168"/>
      <c r="C48" s="173" t="s">
        <v>173</v>
      </c>
      <c r="D48" s="20">
        <f>R43</f>
        <v>2361</v>
      </c>
      <c r="E48" s="12">
        <f t="shared" ref="E48:Q48" si="20">E43/$D48*100</f>
        <v>46.12452350698856</v>
      </c>
      <c r="F48" s="12">
        <f t="shared" si="20"/>
        <v>1.5247776365946633</v>
      </c>
      <c r="G48" s="12">
        <f t="shared" si="20"/>
        <v>1.9059720457433291</v>
      </c>
      <c r="H48" s="12">
        <f t="shared" si="20"/>
        <v>1.1435832274459974</v>
      </c>
      <c r="I48" s="12">
        <f t="shared" si="20"/>
        <v>0.7200338839474798</v>
      </c>
      <c r="J48" s="12">
        <f t="shared" si="20"/>
        <v>0.93180855569673871</v>
      </c>
      <c r="K48" s="4">
        <f t="shared" si="20"/>
        <v>0.67767894959762809</v>
      </c>
      <c r="L48" s="4">
        <f t="shared" si="20"/>
        <v>0.38119440914866581</v>
      </c>
      <c r="M48" s="4">
        <f t="shared" si="20"/>
        <v>0.42354934349851753</v>
      </c>
      <c r="N48" s="4">
        <f t="shared" si="20"/>
        <v>0.88945362134688688</v>
      </c>
      <c r="O48" s="4">
        <f t="shared" si="20"/>
        <v>0.50825921219822112</v>
      </c>
      <c r="P48" s="4">
        <f t="shared" si="20"/>
        <v>1.9059720457433291</v>
      </c>
      <c r="Q48" s="4">
        <f t="shared" si="20"/>
        <v>42.863193562049979</v>
      </c>
      <c r="R48" s="4">
        <f t="shared" si="18"/>
        <v>99.999999999999972</v>
      </c>
    </row>
    <row r="49" spans="2:21" ht="15" customHeight="1" x14ac:dyDescent="0.15">
      <c r="B49" s="168"/>
      <c r="C49" s="173" t="s">
        <v>57</v>
      </c>
      <c r="D49" s="20">
        <f>R44</f>
        <v>2361</v>
      </c>
      <c r="E49" s="12">
        <f t="shared" ref="E49:Q49" si="21">E44/$D49*100</f>
        <v>30.241423125794153</v>
      </c>
      <c r="F49" s="12">
        <f t="shared" si="21"/>
        <v>0.67767894959762809</v>
      </c>
      <c r="G49" s="12">
        <f t="shared" si="21"/>
        <v>1.4824227022448115</v>
      </c>
      <c r="H49" s="12">
        <f t="shared" si="21"/>
        <v>1.6941973739940701</v>
      </c>
      <c r="I49" s="12">
        <f t="shared" si="21"/>
        <v>1.4824227022448115</v>
      </c>
      <c r="J49" s="12">
        <f t="shared" si="21"/>
        <v>1.6941973739940701</v>
      </c>
      <c r="K49" s="4">
        <f t="shared" si="21"/>
        <v>3.0072003388394748</v>
      </c>
      <c r="L49" s="4">
        <f t="shared" si="21"/>
        <v>2.4989411266412538</v>
      </c>
      <c r="M49" s="4">
        <f t="shared" si="21"/>
        <v>3.1766200762388821</v>
      </c>
      <c r="N49" s="4">
        <f t="shared" si="21"/>
        <v>4.0237187632359177</v>
      </c>
      <c r="O49" s="4">
        <f t="shared" si="21"/>
        <v>3.85429902583651</v>
      </c>
      <c r="P49" s="4">
        <f t="shared" si="21"/>
        <v>13.384159254553154</v>
      </c>
      <c r="Q49" s="4">
        <f t="shared" si="21"/>
        <v>32.782719186785258</v>
      </c>
      <c r="R49" s="4">
        <f t="shared" si="18"/>
        <v>100.00000000000001</v>
      </c>
    </row>
    <row r="50" spans="2:21" ht="15" customHeight="1" x14ac:dyDescent="0.15">
      <c r="B50" s="168"/>
      <c r="C50" s="173" t="s">
        <v>354</v>
      </c>
      <c r="D50" s="20">
        <f>R45</f>
        <v>2361</v>
      </c>
      <c r="E50" s="12">
        <f t="shared" ref="E50:Q50" si="22">E45/$D50*100</f>
        <v>52.604828462515883</v>
      </c>
      <c r="F50" s="12">
        <f t="shared" si="22"/>
        <v>0.42354934349851753</v>
      </c>
      <c r="G50" s="12">
        <f t="shared" si="22"/>
        <v>0.50825921219822112</v>
      </c>
      <c r="H50" s="12">
        <f t="shared" si="22"/>
        <v>0.63532401524777637</v>
      </c>
      <c r="I50" s="12">
        <f t="shared" si="22"/>
        <v>0.25412960609911056</v>
      </c>
      <c r="J50" s="12">
        <f t="shared" si="22"/>
        <v>0.63532401524777637</v>
      </c>
      <c r="K50" s="4">
        <f t="shared" si="22"/>
        <v>0.21177467174925876</v>
      </c>
      <c r="L50" s="4">
        <f t="shared" si="22"/>
        <v>0.33883947479881404</v>
      </c>
      <c r="M50" s="4">
        <f t="shared" si="22"/>
        <v>0.25412960609911056</v>
      </c>
      <c r="N50" s="4">
        <f t="shared" si="22"/>
        <v>0.21177467174925876</v>
      </c>
      <c r="O50" s="4">
        <f t="shared" si="22"/>
        <v>0.46590427784836935</v>
      </c>
      <c r="P50" s="4">
        <f t="shared" si="22"/>
        <v>2.3718763235916986</v>
      </c>
      <c r="Q50" s="4">
        <f t="shared" si="22"/>
        <v>41.084286319356202</v>
      </c>
      <c r="R50" s="4">
        <f t="shared" si="18"/>
        <v>100</v>
      </c>
    </row>
    <row r="51" spans="2:21" ht="15" customHeight="1" x14ac:dyDescent="0.15">
      <c r="B51" s="169"/>
      <c r="C51" s="174" t="s">
        <v>355</v>
      </c>
      <c r="D51" s="21">
        <f>R46</f>
        <v>2361</v>
      </c>
      <c r="E51" s="13">
        <f t="shared" ref="E51:Q51" si="23">E46/$D51*100</f>
        <v>52.393053790766622</v>
      </c>
      <c r="F51" s="13">
        <f t="shared" si="23"/>
        <v>0.21177467174925876</v>
      </c>
      <c r="G51" s="13">
        <f t="shared" si="23"/>
        <v>0.33883947479881404</v>
      </c>
      <c r="H51" s="13">
        <f t="shared" si="23"/>
        <v>0.25412960609911056</v>
      </c>
      <c r="I51" s="13">
        <f t="shared" si="23"/>
        <v>0.38119440914866581</v>
      </c>
      <c r="J51" s="13">
        <f t="shared" si="23"/>
        <v>0.25412960609911056</v>
      </c>
      <c r="K51" s="5">
        <f t="shared" si="23"/>
        <v>0.29648454044896233</v>
      </c>
      <c r="L51" s="5">
        <f t="shared" si="23"/>
        <v>0.67767894959762809</v>
      </c>
      <c r="M51" s="5">
        <f t="shared" si="23"/>
        <v>0.38119440914866581</v>
      </c>
      <c r="N51" s="5">
        <f t="shared" si="23"/>
        <v>0.29648454044896233</v>
      </c>
      <c r="O51" s="5">
        <f t="shared" si="23"/>
        <v>0.33883947479881404</v>
      </c>
      <c r="P51" s="5">
        <f t="shared" si="23"/>
        <v>0.59296908089792466</v>
      </c>
      <c r="Q51" s="5">
        <f t="shared" si="23"/>
        <v>43.583227445997458</v>
      </c>
      <c r="R51" s="5">
        <f t="shared" si="18"/>
        <v>100</v>
      </c>
    </row>
    <row r="52" spans="2:21" ht="15" customHeight="1" x14ac:dyDescent="0.15">
      <c r="B52" s="94"/>
      <c r="C52" s="94"/>
      <c r="D52" s="55"/>
      <c r="E52" s="14"/>
      <c r="F52" s="14"/>
      <c r="G52" s="14"/>
      <c r="H52" s="14"/>
      <c r="I52" s="14"/>
      <c r="J52" s="194"/>
      <c r="K52" s="1"/>
    </row>
    <row r="53" spans="2:21" ht="21.6" x14ac:dyDescent="0.15">
      <c r="B53" s="38"/>
      <c r="C53" s="381" t="s">
        <v>211</v>
      </c>
      <c r="D53" s="29"/>
      <c r="E53" s="167" t="s">
        <v>188</v>
      </c>
      <c r="F53" s="166" t="s">
        <v>87</v>
      </c>
      <c r="G53" s="166" t="s">
        <v>356</v>
      </c>
      <c r="H53" s="166" t="s">
        <v>89</v>
      </c>
      <c r="I53" s="166" t="s">
        <v>90</v>
      </c>
      <c r="J53" s="195" t="s">
        <v>153</v>
      </c>
      <c r="K53" s="171" t="s">
        <v>154</v>
      </c>
      <c r="L53" s="171" t="s">
        <v>155</v>
      </c>
      <c r="M53" s="171" t="s">
        <v>159</v>
      </c>
      <c r="N53" s="171" t="s">
        <v>160</v>
      </c>
      <c r="O53" s="171" t="s">
        <v>161</v>
      </c>
      <c r="P53" s="124" t="s">
        <v>172</v>
      </c>
      <c r="Q53" s="171" t="s">
        <v>158</v>
      </c>
      <c r="R53" s="124" t="s">
        <v>4</v>
      </c>
      <c r="S53" s="124" t="s">
        <v>357</v>
      </c>
    </row>
    <row r="54" spans="2:21" ht="15" customHeight="1" x14ac:dyDescent="0.15">
      <c r="B54" s="59" t="s">
        <v>2</v>
      </c>
      <c r="C54" s="172" t="s">
        <v>56</v>
      </c>
      <c r="D54" s="48"/>
      <c r="E54" s="8">
        <v>380</v>
      </c>
      <c r="F54" s="8">
        <v>7</v>
      </c>
      <c r="G54" s="8">
        <v>7</v>
      </c>
      <c r="H54" s="8">
        <v>13</v>
      </c>
      <c r="I54" s="8">
        <v>6</v>
      </c>
      <c r="J54" s="8">
        <v>7</v>
      </c>
      <c r="K54" s="17">
        <v>13</v>
      </c>
      <c r="L54" s="17">
        <v>18</v>
      </c>
      <c r="M54" s="17">
        <v>22</v>
      </c>
      <c r="N54" s="17">
        <v>28</v>
      </c>
      <c r="O54" s="17">
        <v>51</v>
      </c>
      <c r="P54" s="17">
        <v>321</v>
      </c>
      <c r="Q54" s="17">
        <v>438</v>
      </c>
      <c r="R54" s="17">
        <f>SUM(E54:Q54)</f>
        <v>1311</v>
      </c>
      <c r="S54" s="3">
        <v>50.173443258977812</v>
      </c>
      <c r="U54" s="186"/>
    </row>
    <row r="55" spans="2:21" ht="15" customHeight="1" x14ac:dyDescent="0.15">
      <c r="B55" s="168"/>
      <c r="C55" s="173" t="s">
        <v>173</v>
      </c>
      <c r="D55" s="49"/>
      <c r="E55" s="9">
        <v>582</v>
      </c>
      <c r="F55" s="9">
        <v>15</v>
      </c>
      <c r="G55" s="9">
        <v>15</v>
      </c>
      <c r="H55" s="9">
        <v>14</v>
      </c>
      <c r="I55" s="9">
        <v>7</v>
      </c>
      <c r="J55" s="9">
        <v>11</v>
      </c>
      <c r="K55" s="18">
        <v>9</v>
      </c>
      <c r="L55" s="18">
        <v>3</v>
      </c>
      <c r="M55" s="18">
        <v>8</v>
      </c>
      <c r="N55" s="18">
        <v>14</v>
      </c>
      <c r="O55" s="18">
        <v>3</v>
      </c>
      <c r="P55" s="18">
        <v>27</v>
      </c>
      <c r="Q55" s="18">
        <v>603</v>
      </c>
      <c r="R55" s="18">
        <f t="shared" ref="R55:R63" si="24">SUM(E55:Q55)</f>
        <v>1311</v>
      </c>
      <c r="S55" s="4">
        <v>9.6389142079884387</v>
      </c>
      <c r="U55" s="186"/>
    </row>
    <row r="56" spans="2:21" ht="15" customHeight="1" x14ac:dyDescent="0.15">
      <c r="B56" s="168"/>
      <c r="C56" s="173" t="s">
        <v>57</v>
      </c>
      <c r="D56" s="49"/>
      <c r="E56" s="9">
        <v>389</v>
      </c>
      <c r="F56" s="9">
        <v>9</v>
      </c>
      <c r="G56" s="9">
        <v>12</v>
      </c>
      <c r="H56" s="9">
        <v>19</v>
      </c>
      <c r="I56" s="9">
        <v>15</v>
      </c>
      <c r="J56" s="9">
        <v>15</v>
      </c>
      <c r="K56" s="18">
        <v>30</v>
      </c>
      <c r="L56" s="18">
        <v>25</v>
      </c>
      <c r="M56" s="18">
        <v>27</v>
      </c>
      <c r="N56" s="18">
        <v>46</v>
      </c>
      <c r="O56" s="18">
        <v>58</v>
      </c>
      <c r="P56" s="18">
        <v>222</v>
      </c>
      <c r="Q56" s="18">
        <v>444</v>
      </c>
      <c r="R56" s="18">
        <f t="shared" si="24"/>
        <v>1311</v>
      </c>
      <c r="S56" s="4">
        <v>44.624432914966306</v>
      </c>
      <c r="U56" s="186"/>
    </row>
    <row r="57" spans="2:21" ht="15" customHeight="1" x14ac:dyDescent="0.15">
      <c r="B57" s="168"/>
      <c r="C57" s="173" t="s">
        <v>354</v>
      </c>
      <c r="D57" s="49"/>
      <c r="E57" s="9">
        <v>661</v>
      </c>
      <c r="F57" s="9">
        <v>1</v>
      </c>
      <c r="G57" s="9">
        <v>6</v>
      </c>
      <c r="H57" s="9">
        <v>4</v>
      </c>
      <c r="I57" s="9">
        <v>2</v>
      </c>
      <c r="J57" s="9">
        <v>4</v>
      </c>
      <c r="K57" s="18">
        <v>1</v>
      </c>
      <c r="L57" s="18">
        <v>1</v>
      </c>
      <c r="M57" s="18">
        <v>1</v>
      </c>
      <c r="N57" s="18">
        <v>1</v>
      </c>
      <c r="O57" s="18">
        <v>1</v>
      </c>
      <c r="P57" s="18">
        <v>32</v>
      </c>
      <c r="Q57" s="18">
        <v>596</v>
      </c>
      <c r="R57" s="18">
        <f t="shared" si="24"/>
        <v>1311</v>
      </c>
      <c r="S57" s="4">
        <v>5.5849167802716098</v>
      </c>
      <c r="U57" s="186"/>
    </row>
    <row r="58" spans="2:21" ht="15" customHeight="1" x14ac:dyDescent="0.15">
      <c r="B58" s="169"/>
      <c r="C58" s="174" t="s">
        <v>355</v>
      </c>
      <c r="D58" s="170"/>
      <c r="E58" s="10">
        <v>667</v>
      </c>
      <c r="F58" s="10">
        <v>3</v>
      </c>
      <c r="G58" s="10">
        <v>1</v>
      </c>
      <c r="H58" s="10">
        <v>2</v>
      </c>
      <c r="I58" s="10">
        <v>0</v>
      </c>
      <c r="J58" s="10">
        <v>0</v>
      </c>
      <c r="K58" s="19">
        <v>0</v>
      </c>
      <c r="L58" s="19">
        <v>3</v>
      </c>
      <c r="M58" s="19">
        <v>4</v>
      </c>
      <c r="N58" s="19">
        <v>4</v>
      </c>
      <c r="O58" s="19">
        <v>4</v>
      </c>
      <c r="P58" s="19">
        <v>5</v>
      </c>
      <c r="Q58" s="19">
        <v>618</v>
      </c>
      <c r="R58" s="19">
        <f t="shared" si="24"/>
        <v>1311</v>
      </c>
      <c r="S58" s="5">
        <v>2.5807338521504848</v>
      </c>
      <c r="U58" s="186"/>
    </row>
    <row r="59" spans="2:21" ht="15" customHeight="1" x14ac:dyDescent="0.15">
      <c r="B59" s="59" t="s">
        <v>3</v>
      </c>
      <c r="C59" s="172" t="s">
        <v>56</v>
      </c>
      <c r="D59" s="20">
        <f>R54</f>
        <v>1311</v>
      </c>
      <c r="E59" s="12">
        <f t="shared" ref="E59:Q59" si="25">E54/$D59*100</f>
        <v>28.985507246376812</v>
      </c>
      <c r="F59" s="12">
        <f t="shared" si="25"/>
        <v>0.53394355453852027</v>
      </c>
      <c r="G59" s="12">
        <f t="shared" si="25"/>
        <v>0.53394355453852027</v>
      </c>
      <c r="H59" s="12">
        <f t="shared" si="25"/>
        <v>0.99160945842868031</v>
      </c>
      <c r="I59" s="12">
        <f t="shared" si="25"/>
        <v>0.45766590389016021</v>
      </c>
      <c r="J59" s="12">
        <f t="shared" si="25"/>
        <v>0.53394355453852027</v>
      </c>
      <c r="K59" s="4">
        <f t="shared" si="25"/>
        <v>0.99160945842868031</v>
      </c>
      <c r="L59" s="4">
        <f t="shared" si="25"/>
        <v>1.3729977116704806</v>
      </c>
      <c r="M59" s="4">
        <f t="shared" si="25"/>
        <v>1.6781083142639208</v>
      </c>
      <c r="N59" s="4">
        <f t="shared" si="25"/>
        <v>2.1357742181540811</v>
      </c>
      <c r="O59" s="4">
        <f t="shared" si="25"/>
        <v>3.8901601830663615</v>
      </c>
      <c r="P59" s="4">
        <f t="shared" si="25"/>
        <v>24.485125858123567</v>
      </c>
      <c r="Q59" s="4">
        <f t="shared" si="25"/>
        <v>33.409610983981693</v>
      </c>
      <c r="R59" s="4">
        <f t="shared" si="24"/>
        <v>100.00000000000001</v>
      </c>
    </row>
    <row r="60" spans="2:21" ht="15" customHeight="1" x14ac:dyDescent="0.15">
      <c r="B60" s="168"/>
      <c r="C60" s="173" t="s">
        <v>173</v>
      </c>
      <c r="D60" s="20">
        <f>R55</f>
        <v>1311</v>
      </c>
      <c r="E60" s="12">
        <f t="shared" ref="E60:Q60" si="26">E55/$D60*100</f>
        <v>44.393592677345538</v>
      </c>
      <c r="F60" s="12">
        <f t="shared" si="26"/>
        <v>1.1441647597254003</v>
      </c>
      <c r="G60" s="12">
        <f t="shared" si="26"/>
        <v>1.1441647597254003</v>
      </c>
      <c r="H60" s="12">
        <f t="shared" si="26"/>
        <v>1.0678871090770405</v>
      </c>
      <c r="I60" s="12">
        <f t="shared" si="26"/>
        <v>0.53394355453852027</v>
      </c>
      <c r="J60" s="12">
        <f t="shared" si="26"/>
        <v>0.83905415713196041</v>
      </c>
      <c r="K60" s="4">
        <f t="shared" si="26"/>
        <v>0.68649885583524028</v>
      </c>
      <c r="L60" s="4">
        <f t="shared" si="26"/>
        <v>0.2288329519450801</v>
      </c>
      <c r="M60" s="4">
        <f t="shared" si="26"/>
        <v>0.61022120518688028</v>
      </c>
      <c r="N60" s="4">
        <f t="shared" si="26"/>
        <v>1.0678871090770405</v>
      </c>
      <c r="O60" s="4">
        <f t="shared" si="26"/>
        <v>0.2288329519450801</v>
      </c>
      <c r="P60" s="4">
        <f t="shared" si="26"/>
        <v>2.0594965675057209</v>
      </c>
      <c r="Q60" s="4">
        <f t="shared" si="26"/>
        <v>45.995423340961104</v>
      </c>
      <c r="R60" s="4">
        <f t="shared" si="24"/>
        <v>100</v>
      </c>
    </row>
    <row r="61" spans="2:21" ht="15" customHeight="1" x14ac:dyDescent="0.15">
      <c r="B61" s="168"/>
      <c r="C61" s="173" t="s">
        <v>57</v>
      </c>
      <c r="D61" s="20">
        <f>R56</f>
        <v>1311</v>
      </c>
      <c r="E61" s="12">
        <f t="shared" ref="E61:Q61" si="27">E56/$D61*100</f>
        <v>29.672006102212052</v>
      </c>
      <c r="F61" s="12">
        <f t="shared" si="27"/>
        <v>0.68649885583524028</v>
      </c>
      <c r="G61" s="12">
        <f t="shared" si="27"/>
        <v>0.91533180778032042</v>
      </c>
      <c r="H61" s="12">
        <f t="shared" si="27"/>
        <v>1.4492753623188406</v>
      </c>
      <c r="I61" s="12">
        <f t="shared" si="27"/>
        <v>1.1441647597254003</v>
      </c>
      <c r="J61" s="12">
        <f t="shared" si="27"/>
        <v>1.1441647597254003</v>
      </c>
      <c r="K61" s="4">
        <f t="shared" si="27"/>
        <v>2.2883295194508007</v>
      </c>
      <c r="L61" s="4">
        <f t="shared" si="27"/>
        <v>1.9069412662090008</v>
      </c>
      <c r="M61" s="4">
        <f t="shared" si="27"/>
        <v>2.0594965675057209</v>
      </c>
      <c r="N61" s="4">
        <f t="shared" si="27"/>
        <v>3.5087719298245612</v>
      </c>
      <c r="O61" s="4">
        <f t="shared" si="27"/>
        <v>4.4241037376048817</v>
      </c>
      <c r="P61" s="4">
        <f t="shared" si="27"/>
        <v>16.933638443935926</v>
      </c>
      <c r="Q61" s="4">
        <f t="shared" si="27"/>
        <v>33.867276887871853</v>
      </c>
      <c r="R61" s="4">
        <f t="shared" si="24"/>
        <v>99.999999999999986</v>
      </c>
    </row>
    <row r="62" spans="2:21" ht="15" customHeight="1" x14ac:dyDescent="0.15">
      <c r="B62" s="168"/>
      <c r="C62" s="173" t="s">
        <v>354</v>
      </c>
      <c r="D62" s="20">
        <f>R57</f>
        <v>1311</v>
      </c>
      <c r="E62" s="12">
        <f t="shared" ref="E62:Q62" si="28">E57/$D62*100</f>
        <v>50.419527078565984</v>
      </c>
      <c r="F62" s="12">
        <f t="shared" si="28"/>
        <v>7.6277650648360035E-2</v>
      </c>
      <c r="G62" s="12">
        <f t="shared" si="28"/>
        <v>0.45766590389016021</v>
      </c>
      <c r="H62" s="12">
        <f t="shared" si="28"/>
        <v>0.30511060259344014</v>
      </c>
      <c r="I62" s="12">
        <f t="shared" si="28"/>
        <v>0.15255530129672007</v>
      </c>
      <c r="J62" s="12">
        <f t="shared" si="28"/>
        <v>0.30511060259344014</v>
      </c>
      <c r="K62" s="4">
        <f t="shared" si="28"/>
        <v>7.6277650648360035E-2</v>
      </c>
      <c r="L62" s="4">
        <f t="shared" si="28"/>
        <v>7.6277650648360035E-2</v>
      </c>
      <c r="M62" s="4">
        <f t="shared" si="28"/>
        <v>7.6277650648360035E-2</v>
      </c>
      <c r="N62" s="4">
        <f t="shared" si="28"/>
        <v>7.6277650648360035E-2</v>
      </c>
      <c r="O62" s="4">
        <f t="shared" si="28"/>
        <v>7.6277650648360035E-2</v>
      </c>
      <c r="P62" s="4">
        <f t="shared" si="28"/>
        <v>2.4408848207475211</v>
      </c>
      <c r="Q62" s="4">
        <f t="shared" si="28"/>
        <v>45.461479786422579</v>
      </c>
      <c r="R62" s="4">
        <f t="shared" si="24"/>
        <v>99.999999999999986</v>
      </c>
    </row>
    <row r="63" spans="2:21" ht="15" customHeight="1" x14ac:dyDescent="0.15">
      <c r="B63" s="169"/>
      <c r="C63" s="174" t="s">
        <v>355</v>
      </c>
      <c r="D63" s="21">
        <f>R58</f>
        <v>1311</v>
      </c>
      <c r="E63" s="13">
        <f t="shared" ref="E63:Q63" si="29">E58/$D63*100</f>
        <v>50.877192982456144</v>
      </c>
      <c r="F63" s="13">
        <f t="shared" si="29"/>
        <v>0.2288329519450801</v>
      </c>
      <c r="G63" s="13">
        <f t="shared" si="29"/>
        <v>7.6277650648360035E-2</v>
      </c>
      <c r="H63" s="13">
        <f t="shared" si="29"/>
        <v>0.15255530129672007</v>
      </c>
      <c r="I63" s="13">
        <f t="shared" si="29"/>
        <v>0</v>
      </c>
      <c r="J63" s="13">
        <f t="shared" si="29"/>
        <v>0</v>
      </c>
      <c r="K63" s="5">
        <f t="shared" si="29"/>
        <v>0</v>
      </c>
      <c r="L63" s="5">
        <f t="shared" si="29"/>
        <v>0.2288329519450801</v>
      </c>
      <c r="M63" s="5">
        <f t="shared" si="29"/>
        <v>0.30511060259344014</v>
      </c>
      <c r="N63" s="5">
        <f t="shared" si="29"/>
        <v>0.30511060259344014</v>
      </c>
      <c r="O63" s="5">
        <f t="shared" si="29"/>
        <v>0.30511060259344014</v>
      </c>
      <c r="P63" s="5">
        <f t="shared" si="29"/>
        <v>0.38138825324180015</v>
      </c>
      <c r="Q63" s="5">
        <f t="shared" si="29"/>
        <v>47.139588100686495</v>
      </c>
      <c r="R63" s="5">
        <f t="shared" si="24"/>
        <v>100</v>
      </c>
    </row>
    <row r="64" spans="2:21" ht="15" customHeight="1" x14ac:dyDescent="0.15">
      <c r="B64" s="62"/>
      <c r="C64" s="62"/>
      <c r="D64" s="45"/>
      <c r="E64" s="14"/>
      <c r="F64" s="14"/>
      <c r="G64" s="14"/>
      <c r="H64" s="14"/>
      <c r="I64" s="14"/>
      <c r="J64" s="194"/>
      <c r="K64" s="1"/>
    </row>
    <row r="65" spans="1:21" ht="21.6" x14ac:dyDescent="0.15">
      <c r="B65" s="38"/>
      <c r="C65" s="381" t="s">
        <v>213</v>
      </c>
      <c r="D65" s="29"/>
      <c r="E65" s="167" t="s">
        <v>188</v>
      </c>
      <c r="F65" s="166" t="s">
        <v>87</v>
      </c>
      <c r="G65" s="166" t="s">
        <v>356</v>
      </c>
      <c r="H65" s="166" t="s">
        <v>89</v>
      </c>
      <c r="I65" s="166" t="s">
        <v>90</v>
      </c>
      <c r="J65" s="195" t="s">
        <v>153</v>
      </c>
      <c r="K65" s="171" t="s">
        <v>154</v>
      </c>
      <c r="L65" s="171" t="s">
        <v>155</v>
      </c>
      <c r="M65" s="171" t="s">
        <v>159</v>
      </c>
      <c r="N65" s="171" t="s">
        <v>160</v>
      </c>
      <c r="O65" s="171" t="s">
        <v>161</v>
      </c>
      <c r="P65" s="124" t="s">
        <v>172</v>
      </c>
      <c r="Q65" s="171" t="s">
        <v>158</v>
      </c>
      <c r="R65" s="124" t="s">
        <v>4</v>
      </c>
      <c r="S65" s="124" t="s">
        <v>357</v>
      </c>
    </row>
    <row r="66" spans="1:21" ht="15" customHeight="1" x14ac:dyDescent="0.15">
      <c r="B66" s="59" t="s">
        <v>2</v>
      </c>
      <c r="C66" s="172" t="s">
        <v>56</v>
      </c>
      <c r="D66" s="48"/>
      <c r="E66" s="8">
        <v>265</v>
      </c>
      <c r="F66" s="8">
        <v>16</v>
      </c>
      <c r="G66" s="8">
        <v>14</v>
      </c>
      <c r="H66" s="8">
        <v>13</v>
      </c>
      <c r="I66" s="8">
        <v>15</v>
      </c>
      <c r="J66" s="8">
        <v>15</v>
      </c>
      <c r="K66" s="17">
        <v>20</v>
      </c>
      <c r="L66" s="17">
        <v>31</v>
      </c>
      <c r="M66" s="17">
        <v>36</v>
      </c>
      <c r="N66" s="17">
        <v>54</v>
      </c>
      <c r="O66" s="17">
        <v>66</v>
      </c>
      <c r="P66" s="17">
        <v>189</v>
      </c>
      <c r="Q66" s="17">
        <v>316</v>
      </c>
      <c r="R66" s="17">
        <f>SUM(E66:Q66)</f>
        <v>1050</v>
      </c>
      <c r="S66" s="3">
        <v>50.734835088028099</v>
      </c>
      <c r="U66" s="186"/>
    </row>
    <row r="67" spans="1:21" ht="15" customHeight="1" x14ac:dyDescent="0.15">
      <c r="B67" s="168"/>
      <c r="C67" s="173" t="s">
        <v>173</v>
      </c>
      <c r="D67" s="49"/>
      <c r="E67" s="9">
        <v>507</v>
      </c>
      <c r="F67" s="9">
        <v>21</v>
      </c>
      <c r="G67" s="9">
        <v>30</v>
      </c>
      <c r="H67" s="9">
        <v>13</v>
      </c>
      <c r="I67" s="9">
        <v>10</v>
      </c>
      <c r="J67" s="9">
        <v>11</v>
      </c>
      <c r="K67" s="18">
        <v>7</v>
      </c>
      <c r="L67" s="18">
        <v>6</v>
      </c>
      <c r="M67" s="18">
        <v>2</v>
      </c>
      <c r="N67" s="18">
        <v>7</v>
      </c>
      <c r="O67" s="18">
        <v>9</v>
      </c>
      <c r="P67" s="18">
        <v>18</v>
      </c>
      <c r="Q67" s="18">
        <v>409</v>
      </c>
      <c r="R67" s="18">
        <f t="shared" ref="R67:R75" si="30">SUM(E67:Q67)</f>
        <v>1050</v>
      </c>
      <c r="S67" s="4">
        <v>9.2244391524710476</v>
      </c>
      <c r="U67" s="186"/>
    </row>
    <row r="68" spans="1:21" ht="15" customHeight="1" x14ac:dyDescent="0.15">
      <c r="B68" s="168"/>
      <c r="C68" s="173" t="s">
        <v>57</v>
      </c>
      <c r="D68" s="49"/>
      <c r="E68" s="9">
        <v>325</v>
      </c>
      <c r="F68" s="9">
        <v>7</v>
      </c>
      <c r="G68" s="9">
        <v>23</v>
      </c>
      <c r="H68" s="9">
        <v>21</v>
      </c>
      <c r="I68" s="9">
        <v>20</v>
      </c>
      <c r="J68" s="9">
        <v>25</v>
      </c>
      <c r="K68" s="18">
        <v>41</v>
      </c>
      <c r="L68" s="18">
        <v>34</v>
      </c>
      <c r="M68" s="18">
        <v>48</v>
      </c>
      <c r="N68" s="18">
        <v>49</v>
      </c>
      <c r="O68" s="18">
        <v>33</v>
      </c>
      <c r="P68" s="18">
        <v>94</v>
      </c>
      <c r="Q68" s="18">
        <v>330</v>
      </c>
      <c r="R68" s="18">
        <f t="shared" si="30"/>
        <v>1050</v>
      </c>
      <c r="S68" s="4">
        <v>37.833647519627206</v>
      </c>
      <c r="U68" s="186"/>
    </row>
    <row r="69" spans="1:21" ht="15" customHeight="1" x14ac:dyDescent="0.15">
      <c r="B69" s="168"/>
      <c r="C69" s="173" t="s">
        <v>354</v>
      </c>
      <c r="D69" s="49"/>
      <c r="E69" s="9">
        <v>581</v>
      </c>
      <c r="F69" s="9">
        <v>9</v>
      </c>
      <c r="G69" s="9">
        <v>6</v>
      </c>
      <c r="H69" s="9">
        <v>11</v>
      </c>
      <c r="I69" s="9">
        <v>4</v>
      </c>
      <c r="J69" s="9">
        <v>11</v>
      </c>
      <c r="K69" s="18">
        <v>4</v>
      </c>
      <c r="L69" s="18">
        <v>7</v>
      </c>
      <c r="M69" s="18">
        <v>5</v>
      </c>
      <c r="N69" s="18">
        <v>4</v>
      </c>
      <c r="O69" s="18">
        <v>10</v>
      </c>
      <c r="P69" s="18">
        <v>24</v>
      </c>
      <c r="Q69" s="18">
        <v>374</v>
      </c>
      <c r="R69" s="18">
        <f t="shared" si="30"/>
        <v>1050</v>
      </c>
      <c r="S69" s="4">
        <v>8.4795972903593189</v>
      </c>
      <c r="U69" s="186"/>
    </row>
    <row r="70" spans="1:21" ht="15" customHeight="1" x14ac:dyDescent="0.15">
      <c r="B70" s="169"/>
      <c r="C70" s="174" t="s">
        <v>355</v>
      </c>
      <c r="D70" s="170"/>
      <c r="E70" s="10">
        <v>570</v>
      </c>
      <c r="F70" s="10">
        <v>2</v>
      </c>
      <c r="G70" s="10">
        <v>7</v>
      </c>
      <c r="H70" s="10">
        <v>4</v>
      </c>
      <c r="I70" s="10">
        <v>9</v>
      </c>
      <c r="J70" s="10">
        <v>6</v>
      </c>
      <c r="K70" s="19">
        <v>7</v>
      </c>
      <c r="L70" s="19">
        <v>13</v>
      </c>
      <c r="M70" s="19">
        <v>5</v>
      </c>
      <c r="N70" s="19">
        <v>3</v>
      </c>
      <c r="O70" s="19">
        <v>4</v>
      </c>
      <c r="P70" s="19">
        <v>9</v>
      </c>
      <c r="Q70" s="19">
        <v>411</v>
      </c>
      <c r="R70" s="19">
        <f t="shared" si="30"/>
        <v>1050</v>
      </c>
      <c r="S70" s="5">
        <v>6.1020025862632634</v>
      </c>
      <c r="U70" s="186"/>
    </row>
    <row r="71" spans="1:21" ht="15" customHeight="1" x14ac:dyDescent="0.15">
      <c r="B71" s="59" t="s">
        <v>3</v>
      </c>
      <c r="C71" s="172" t="s">
        <v>56</v>
      </c>
      <c r="D71" s="20">
        <f>R66</f>
        <v>1050</v>
      </c>
      <c r="E71" s="12">
        <f t="shared" ref="E71:Q71" si="31">E66/$D71*100</f>
        <v>25.238095238095237</v>
      </c>
      <c r="F71" s="12">
        <f t="shared" si="31"/>
        <v>1.5238095238095237</v>
      </c>
      <c r="G71" s="12">
        <f t="shared" si="31"/>
        <v>1.3333333333333335</v>
      </c>
      <c r="H71" s="12">
        <f t="shared" si="31"/>
        <v>1.2380952380952381</v>
      </c>
      <c r="I71" s="12">
        <f t="shared" si="31"/>
        <v>1.4285714285714286</v>
      </c>
      <c r="J71" s="12">
        <f t="shared" si="31"/>
        <v>1.4285714285714286</v>
      </c>
      <c r="K71" s="4">
        <f t="shared" si="31"/>
        <v>1.9047619047619049</v>
      </c>
      <c r="L71" s="4">
        <f t="shared" si="31"/>
        <v>2.9523809523809526</v>
      </c>
      <c r="M71" s="4">
        <f t="shared" si="31"/>
        <v>3.4285714285714288</v>
      </c>
      <c r="N71" s="4">
        <f t="shared" si="31"/>
        <v>5.1428571428571423</v>
      </c>
      <c r="O71" s="4">
        <f t="shared" si="31"/>
        <v>6.2857142857142865</v>
      </c>
      <c r="P71" s="4">
        <f t="shared" si="31"/>
        <v>18</v>
      </c>
      <c r="Q71" s="4">
        <f t="shared" si="31"/>
        <v>30.095238095238098</v>
      </c>
      <c r="R71" s="4">
        <f t="shared" si="30"/>
        <v>100</v>
      </c>
    </row>
    <row r="72" spans="1:21" ht="15" customHeight="1" x14ac:dyDescent="0.15">
      <c r="B72" s="168"/>
      <c r="C72" s="173" t="s">
        <v>173</v>
      </c>
      <c r="D72" s="20">
        <f>R67</f>
        <v>1050</v>
      </c>
      <c r="E72" s="12">
        <f t="shared" ref="E72:Q72" si="32">E67/$D72*100</f>
        <v>48.285714285714285</v>
      </c>
      <c r="F72" s="12">
        <f t="shared" si="32"/>
        <v>2</v>
      </c>
      <c r="G72" s="12">
        <f t="shared" si="32"/>
        <v>2.8571428571428572</v>
      </c>
      <c r="H72" s="12">
        <f t="shared" si="32"/>
        <v>1.2380952380952381</v>
      </c>
      <c r="I72" s="12">
        <f t="shared" si="32"/>
        <v>0.95238095238095244</v>
      </c>
      <c r="J72" s="12">
        <f t="shared" si="32"/>
        <v>1.0476190476190477</v>
      </c>
      <c r="K72" s="4">
        <f t="shared" si="32"/>
        <v>0.66666666666666674</v>
      </c>
      <c r="L72" s="4">
        <f t="shared" si="32"/>
        <v>0.5714285714285714</v>
      </c>
      <c r="M72" s="4">
        <f t="shared" si="32"/>
        <v>0.19047619047619047</v>
      </c>
      <c r="N72" s="4">
        <f t="shared" si="32"/>
        <v>0.66666666666666674</v>
      </c>
      <c r="O72" s="4">
        <f t="shared" si="32"/>
        <v>0.85714285714285721</v>
      </c>
      <c r="P72" s="4">
        <f t="shared" si="32"/>
        <v>1.7142857142857144</v>
      </c>
      <c r="Q72" s="4">
        <f t="shared" si="32"/>
        <v>38.952380952380956</v>
      </c>
      <c r="R72" s="4">
        <f t="shared" si="30"/>
        <v>100</v>
      </c>
    </row>
    <row r="73" spans="1:21" ht="15" customHeight="1" x14ac:dyDescent="0.15">
      <c r="B73" s="168"/>
      <c r="C73" s="173" t="s">
        <v>57</v>
      </c>
      <c r="D73" s="20">
        <f>R68</f>
        <v>1050</v>
      </c>
      <c r="E73" s="12">
        <f t="shared" ref="E73:Q73" si="33">E68/$D73*100</f>
        <v>30.952380952380953</v>
      </c>
      <c r="F73" s="12">
        <f t="shared" si="33"/>
        <v>0.66666666666666674</v>
      </c>
      <c r="G73" s="12">
        <f t="shared" si="33"/>
        <v>2.1904761904761907</v>
      </c>
      <c r="H73" s="12">
        <f t="shared" si="33"/>
        <v>2</v>
      </c>
      <c r="I73" s="12">
        <f t="shared" si="33"/>
        <v>1.9047619047619049</v>
      </c>
      <c r="J73" s="12">
        <f t="shared" si="33"/>
        <v>2.3809523809523809</v>
      </c>
      <c r="K73" s="4">
        <f t="shared" si="33"/>
        <v>3.9047619047619047</v>
      </c>
      <c r="L73" s="4">
        <f t="shared" si="33"/>
        <v>3.2380952380952377</v>
      </c>
      <c r="M73" s="4">
        <f t="shared" si="33"/>
        <v>4.5714285714285712</v>
      </c>
      <c r="N73" s="4">
        <f t="shared" si="33"/>
        <v>4.666666666666667</v>
      </c>
      <c r="O73" s="4">
        <f t="shared" si="33"/>
        <v>3.1428571428571432</v>
      </c>
      <c r="P73" s="4">
        <f t="shared" si="33"/>
        <v>8.9523809523809526</v>
      </c>
      <c r="Q73" s="4">
        <f t="shared" si="33"/>
        <v>31.428571428571427</v>
      </c>
      <c r="R73" s="4">
        <f t="shared" si="30"/>
        <v>100</v>
      </c>
    </row>
    <row r="74" spans="1:21" ht="15" customHeight="1" x14ac:dyDescent="0.15">
      <c r="B74" s="168"/>
      <c r="C74" s="173" t="s">
        <v>354</v>
      </c>
      <c r="D74" s="20">
        <f>R69</f>
        <v>1050</v>
      </c>
      <c r="E74" s="12">
        <f t="shared" ref="E74:Q74" si="34">E69/$D74*100</f>
        <v>55.333333333333336</v>
      </c>
      <c r="F74" s="12">
        <f t="shared" si="34"/>
        <v>0.85714285714285721</v>
      </c>
      <c r="G74" s="12">
        <f t="shared" si="34"/>
        <v>0.5714285714285714</v>
      </c>
      <c r="H74" s="12">
        <f t="shared" si="34"/>
        <v>1.0476190476190477</v>
      </c>
      <c r="I74" s="12">
        <f t="shared" si="34"/>
        <v>0.38095238095238093</v>
      </c>
      <c r="J74" s="12">
        <f t="shared" si="34"/>
        <v>1.0476190476190477</v>
      </c>
      <c r="K74" s="4">
        <f t="shared" si="34"/>
        <v>0.38095238095238093</v>
      </c>
      <c r="L74" s="4">
        <f t="shared" si="34"/>
        <v>0.66666666666666674</v>
      </c>
      <c r="M74" s="4">
        <f t="shared" si="34"/>
        <v>0.47619047619047622</v>
      </c>
      <c r="N74" s="4">
        <f t="shared" si="34"/>
        <v>0.38095238095238093</v>
      </c>
      <c r="O74" s="4">
        <f t="shared" si="34"/>
        <v>0.95238095238095244</v>
      </c>
      <c r="P74" s="4">
        <f t="shared" si="34"/>
        <v>2.2857142857142856</v>
      </c>
      <c r="Q74" s="4">
        <f t="shared" si="34"/>
        <v>35.61904761904762</v>
      </c>
      <c r="R74" s="4">
        <f t="shared" si="30"/>
        <v>100</v>
      </c>
    </row>
    <row r="75" spans="1:21" ht="15" customHeight="1" x14ac:dyDescent="0.15">
      <c r="B75" s="169"/>
      <c r="C75" s="174" t="s">
        <v>355</v>
      </c>
      <c r="D75" s="21">
        <f>R70</f>
        <v>1050</v>
      </c>
      <c r="E75" s="13">
        <f t="shared" ref="E75:Q75" si="35">E70/$D75*100</f>
        <v>54.285714285714285</v>
      </c>
      <c r="F75" s="13">
        <f t="shared" si="35"/>
        <v>0.19047619047619047</v>
      </c>
      <c r="G75" s="13">
        <f t="shared" si="35"/>
        <v>0.66666666666666674</v>
      </c>
      <c r="H75" s="13">
        <f t="shared" si="35"/>
        <v>0.38095238095238093</v>
      </c>
      <c r="I75" s="13">
        <f t="shared" si="35"/>
        <v>0.85714285714285721</v>
      </c>
      <c r="J75" s="13">
        <f t="shared" si="35"/>
        <v>0.5714285714285714</v>
      </c>
      <c r="K75" s="5">
        <f t="shared" si="35"/>
        <v>0.66666666666666674</v>
      </c>
      <c r="L75" s="5">
        <f t="shared" si="35"/>
        <v>1.2380952380952381</v>
      </c>
      <c r="M75" s="5">
        <f t="shared" si="35"/>
        <v>0.47619047619047622</v>
      </c>
      <c r="N75" s="5">
        <f t="shared" si="35"/>
        <v>0.2857142857142857</v>
      </c>
      <c r="O75" s="5">
        <f t="shared" si="35"/>
        <v>0.38095238095238093</v>
      </c>
      <c r="P75" s="5">
        <f t="shared" si="35"/>
        <v>0.85714285714285721</v>
      </c>
      <c r="Q75" s="5">
        <f t="shared" si="35"/>
        <v>39.142857142857139</v>
      </c>
      <c r="R75" s="5">
        <f t="shared" si="30"/>
        <v>99.999999999999972</v>
      </c>
    </row>
    <row r="76" spans="1:21" ht="15" customHeight="1" x14ac:dyDescent="0.15">
      <c r="B76" s="94"/>
      <c r="C76" s="175"/>
      <c r="D76" s="53"/>
      <c r="E76" s="14"/>
      <c r="F76" s="14"/>
      <c r="G76" s="14"/>
      <c r="H76" s="14"/>
      <c r="I76" s="14"/>
      <c r="J76" s="14"/>
      <c r="K76" s="80"/>
      <c r="L76" s="80"/>
      <c r="M76" s="80"/>
      <c r="N76" s="80"/>
      <c r="O76" s="80"/>
      <c r="P76" s="80"/>
      <c r="Q76" s="80"/>
      <c r="R76" s="80"/>
    </row>
    <row r="77" spans="1:21" ht="15" customHeight="1" x14ac:dyDescent="0.15">
      <c r="A77" s="73" t="s">
        <v>649</v>
      </c>
    </row>
    <row r="78" spans="1:21" ht="15" customHeight="1" x14ac:dyDescent="0.15">
      <c r="A78" s="1" t="s">
        <v>746</v>
      </c>
      <c r="B78" s="62"/>
      <c r="C78" s="62"/>
      <c r="D78" s="45"/>
      <c r="E78" s="14"/>
      <c r="F78" s="14"/>
      <c r="G78" s="14"/>
      <c r="H78" s="14"/>
      <c r="I78" s="14"/>
      <c r="J78" s="194"/>
      <c r="K78" s="1"/>
    </row>
    <row r="79" spans="1:21" ht="21.6" x14ac:dyDescent="0.15">
      <c r="B79" s="38"/>
      <c r="C79" s="381" t="s">
        <v>4</v>
      </c>
      <c r="D79" s="29"/>
      <c r="E79" s="167" t="s">
        <v>188</v>
      </c>
      <c r="F79" s="166" t="s">
        <v>87</v>
      </c>
      <c r="G79" s="166" t="s">
        <v>356</v>
      </c>
      <c r="H79" s="166" t="s">
        <v>89</v>
      </c>
      <c r="I79" s="166" t="s">
        <v>90</v>
      </c>
      <c r="J79" s="195" t="s">
        <v>153</v>
      </c>
      <c r="K79" s="171" t="s">
        <v>154</v>
      </c>
      <c r="L79" s="171" t="s">
        <v>155</v>
      </c>
      <c r="M79" s="171" t="s">
        <v>159</v>
      </c>
      <c r="N79" s="171" t="s">
        <v>160</v>
      </c>
      <c r="O79" s="171" t="s">
        <v>161</v>
      </c>
      <c r="P79" s="124" t="s">
        <v>172</v>
      </c>
      <c r="Q79" s="171" t="s">
        <v>158</v>
      </c>
      <c r="R79" s="124" t="s">
        <v>4</v>
      </c>
      <c r="S79" s="124" t="s">
        <v>357</v>
      </c>
    </row>
    <row r="80" spans="1:21" ht="15" customHeight="1" x14ac:dyDescent="0.15">
      <c r="B80" s="59" t="s">
        <v>2</v>
      </c>
      <c r="C80" s="172" t="s">
        <v>56</v>
      </c>
      <c r="D80" s="48"/>
      <c r="E80" s="8">
        <v>31</v>
      </c>
      <c r="F80" s="8">
        <v>10</v>
      </c>
      <c r="G80" s="8">
        <v>11</v>
      </c>
      <c r="H80" s="8">
        <v>12</v>
      </c>
      <c r="I80" s="8">
        <v>14</v>
      </c>
      <c r="J80" s="8">
        <v>12</v>
      </c>
      <c r="K80" s="17">
        <v>17</v>
      </c>
      <c r="L80" s="17">
        <v>26</v>
      </c>
      <c r="M80" s="17">
        <v>42</v>
      </c>
      <c r="N80" s="17">
        <v>48</v>
      </c>
      <c r="O80" s="17">
        <v>64</v>
      </c>
      <c r="P80" s="17">
        <v>175</v>
      </c>
      <c r="Q80" s="17">
        <v>113</v>
      </c>
      <c r="R80" s="17">
        <f>SUM(E80:Q80)</f>
        <v>575</v>
      </c>
      <c r="S80" s="3">
        <v>75.371542587050499</v>
      </c>
      <c r="U80" s="186"/>
    </row>
    <row r="81" spans="2:21" ht="15" customHeight="1" x14ac:dyDescent="0.15">
      <c r="B81" s="168"/>
      <c r="C81" s="173" t="s">
        <v>173</v>
      </c>
      <c r="D81" s="49"/>
      <c r="E81" s="9">
        <v>30</v>
      </c>
      <c r="F81" s="9">
        <v>21</v>
      </c>
      <c r="G81" s="9">
        <v>21</v>
      </c>
      <c r="H81" s="9">
        <v>18</v>
      </c>
      <c r="I81" s="9">
        <v>7</v>
      </c>
      <c r="J81" s="9">
        <v>12</v>
      </c>
      <c r="K81" s="18">
        <v>6</v>
      </c>
      <c r="L81" s="18">
        <v>2</v>
      </c>
      <c r="M81" s="18">
        <v>5</v>
      </c>
      <c r="N81" s="18">
        <v>15</v>
      </c>
      <c r="O81" s="18">
        <v>7</v>
      </c>
      <c r="P81" s="18">
        <v>12</v>
      </c>
      <c r="Q81" s="18">
        <v>50</v>
      </c>
      <c r="R81" s="18">
        <f t="shared" ref="R81:R89" si="36">SUM(E81:Q81)</f>
        <v>206</v>
      </c>
      <c r="S81" s="4">
        <v>36.044588205875904</v>
      </c>
      <c r="U81" s="186"/>
    </row>
    <row r="82" spans="2:21" ht="15" customHeight="1" x14ac:dyDescent="0.15">
      <c r="B82" s="168"/>
      <c r="C82" s="173" t="s">
        <v>57</v>
      </c>
      <c r="D82" s="49"/>
      <c r="E82" s="9">
        <v>31</v>
      </c>
      <c r="F82" s="9">
        <v>5</v>
      </c>
      <c r="G82" s="9">
        <v>12</v>
      </c>
      <c r="H82" s="9">
        <v>19</v>
      </c>
      <c r="I82" s="9">
        <v>16</v>
      </c>
      <c r="J82" s="9">
        <v>16</v>
      </c>
      <c r="K82" s="18">
        <v>32</v>
      </c>
      <c r="L82" s="18">
        <v>31</v>
      </c>
      <c r="M82" s="18">
        <v>40</v>
      </c>
      <c r="N82" s="18">
        <v>47</v>
      </c>
      <c r="O82" s="18">
        <v>39</v>
      </c>
      <c r="P82" s="18">
        <v>84</v>
      </c>
      <c r="Q82" s="18">
        <v>106</v>
      </c>
      <c r="R82" s="18">
        <f t="shared" si="36"/>
        <v>478</v>
      </c>
      <c r="S82" s="4">
        <v>66.363921412226446</v>
      </c>
      <c r="U82" s="186"/>
    </row>
    <row r="83" spans="2:21" ht="15" customHeight="1" x14ac:dyDescent="0.15">
      <c r="B83" s="168"/>
      <c r="C83" s="173" t="s">
        <v>354</v>
      </c>
      <c r="D83" s="49"/>
      <c r="E83" s="9">
        <v>14</v>
      </c>
      <c r="F83" s="9">
        <v>4</v>
      </c>
      <c r="G83" s="9">
        <v>6</v>
      </c>
      <c r="H83" s="9">
        <v>6</v>
      </c>
      <c r="I83" s="9">
        <v>3</v>
      </c>
      <c r="J83" s="9">
        <v>7</v>
      </c>
      <c r="K83" s="18">
        <v>1</v>
      </c>
      <c r="L83" s="18">
        <v>2</v>
      </c>
      <c r="M83" s="18">
        <v>2</v>
      </c>
      <c r="N83" s="18">
        <v>0</v>
      </c>
      <c r="O83" s="18">
        <v>2</v>
      </c>
      <c r="P83" s="18">
        <v>5</v>
      </c>
      <c r="Q83" s="18">
        <v>17</v>
      </c>
      <c r="R83" s="18">
        <f t="shared" si="36"/>
        <v>69</v>
      </c>
      <c r="S83" s="4">
        <v>32.638130083541185</v>
      </c>
      <c r="U83" s="186"/>
    </row>
    <row r="84" spans="2:21" ht="15" customHeight="1" x14ac:dyDescent="0.15">
      <c r="B84" s="169"/>
      <c r="C84" s="174" t="s">
        <v>355</v>
      </c>
      <c r="D84" s="170"/>
      <c r="E84" s="10">
        <v>15</v>
      </c>
      <c r="F84" s="10">
        <v>3</v>
      </c>
      <c r="G84" s="10">
        <v>6</v>
      </c>
      <c r="H84" s="10">
        <v>1</v>
      </c>
      <c r="I84" s="10">
        <v>6</v>
      </c>
      <c r="J84" s="10">
        <v>4</v>
      </c>
      <c r="K84" s="19">
        <v>2</v>
      </c>
      <c r="L84" s="19">
        <v>7</v>
      </c>
      <c r="M84" s="19">
        <v>4</v>
      </c>
      <c r="N84" s="19">
        <v>3</v>
      </c>
      <c r="O84" s="19">
        <v>3</v>
      </c>
      <c r="P84" s="19">
        <v>6</v>
      </c>
      <c r="Q84" s="19">
        <v>14</v>
      </c>
      <c r="R84" s="19">
        <f t="shared" si="36"/>
        <v>74</v>
      </c>
      <c r="S84" s="5">
        <v>41.706874543861751</v>
      </c>
      <c r="U84" s="186"/>
    </row>
    <row r="85" spans="2:21" ht="15" customHeight="1" x14ac:dyDescent="0.15">
      <c r="B85" s="59" t="s">
        <v>3</v>
      </c>
      <c r="C85" s="172" t="s">
        <v>56</v>
      </c>
      <c r="D85" s="20">
        <f>R80</f>
        <v>575</v>
      </c>
      <c r="E85" s="12">
        <f t="shared" ref="E85:Q85" si="37">E80/$D85*100</f>
        <v>5.3913043478260869</v>
      </c>
      <c r="F85" s="12">
        <f t="shared" si="37"/>
        <v>1.7391304347826086</v>
      </c>
      <c r="G85" s="12">
        <f t="shared" si="37"/>
        <v>1.9130434782608694</v>
      </c>
      <c r="H85" s="12">
        <f t="shared" si="37"/>
        <v>2.0869565217391308</v>
      </c>
      <c r="I85" s="12">
        <f t="shared" si="37"/>
        <v>2.4347826086956523</v>
      </c>
      <c r="J85" s="12">
        <f t="shared" si="37"/>
        <v>2.0869565217391308</v>
      </c>
      <c r="K85" s="4">
        <f t="shared" si="37"/>
        <v>2.9565217391304346</v>
      </c>
      <c r="L85" s="4">
        <f t="shared" si="37"/>
        <v>4.5217391304347831</v>
      </c>
      <c r="M85" s="4">
        <f t="shared" si="37"/>
        <v>7.304347826086957</v>
      </c>
      <c r="N85" s="4">
        <f t="shared" si="37"/>
        <v>8.3478260869565233</v>
      </c>
      <c r="O85" s="4">
        <f t="shared" si="37"/>
        <v>11.130434782608695</v>
      </c>
      <c r="P85" s="4">
        <f t="shared" si="37"/>
        <v>30.434782608695656</v>
      </c>
      <c r="Q85" s="4">
        <f t="shared" si="37"/>
        <v>19.652173913043477</v>
      </c>
      <c r="R85" s="4">
        <f t="shared" si="36"/>
        <v>100</v>
      </c>
    </row>
    <row r="86" spans="2:21" ht="15" customHeight="1" x14ac:dyDescent="0.15">
      <c r="B86" s="168"/>
      <c r="C86" s="173" t="s">
        <v>173</v>
      </c>
      <c r="D86" s="20">
        <f>R81</f>
        <v>206</v>
      </c>
      <c r="E86" s="12">
        <f t="shared" ref="E86:Q86" si="38">E81/$D86*100</f>
        <v>14.563106796116504</v>
      </c>
      <c r="F86" s="12">
        <f t="shared" si="38"/>
        <v>10.194174757281553</v>
      </c>
      <c r="G86" s="12">
        <f t="shared" si="38"/>
        <v>10.194174757281553</v>
      </c>
      <c r="H86" s="12">
        <f t="shared" si="38"/>
        <v>8.7378640776699026</v>
      </c>
      <c r="I86" s="12">
        <f t="shared" si="38"/>
        <v>3.3980582524271843</v>
      </c>
      <c r="J86" s="12">
        <f t="shared" si="38"/>
        <v>5.825242718446602</v>
      </c>
      <c r="K86" s="4">
        <f t="shared" si="38"/>
        <v>2.912621359223301</v>
      </c>
      <c r="L86" s="4">
        <f t="shared" si="38"/>
        <v>0.97087378640776689</v>
      </c>
      <c r="M86" s="4">
        <f t="shared" si="38"/>
        <v>2.4271844660194173</v>
      </c>
      <c r="N86" s="4">
        <f t="shared" si="38"/>
        <v>7.2815533980582519</v>
      </c>
      <c r="O86" s="4">
        <f t="shared" si="38"/>
        <v>3.3980582524271843</v>
      </c>
      <c r="P86" s="4">
        <f t="shared" si="38"/>
        <v>5.825242718446602</v>
      </c>
      <c r="Q86" s="4">
        <f t="shared" si="38"/>
        <v>24.271844660194176</v>
      </c>
      <c r="R86" s="4">
        <f t="shared" si="36"/>
        <v>100.00000000000001</v>
      </c>
    </row>
    <row r="87" spans="2:21" ht="15" customHeight="1" x14ac:dyDescent="0.15">
      <c r="B87" s="168"/>
      <c r="C87" s="173" t="s">
        <v>57</v>
      </c>
      <c r="D87" s="20">
        <f>R82</f>
        <v>478</v>
      </c>
      <c r="E87" s="12">
        <f t="shared" ref="E87:Q87" si="39">E82/$D87*100</f>
        <v>6.485355648535565</v>
      </c>
      <c r="F87" s="12">
        <f t="shared" si="39"/>
        <v>1.0460251046025104</v>
      </c>
      <c r="G87" s="12">
        <f t="shared" si="39"/>
        <v>2.510460251046025</v>
      </c>
      <c r="H87" s="12">
        <f t="shared" si="39"/>
        <v>3.9748953974895396</v>
      </c>
      <c r="I87" s="12">
        <f t="shared" si="39"/>
        <v>3.3472803347280333</v>
      </c>
      <c r="J87" s="12">
        <f t="shared" si="39"/>
        <v>3.3472803347280333</v>
      </c>
      <c r="K87" s="4">
        <f t="shared" si="39"/>
        <v>6.6945606694560666</v>
      </c>
      <c r="L87" s="4">
        <f t="shared" si="39"/>
        <v>6.485355648535565</v>
      </c>
      <c r="M87" s="4">
        <f t="shared" si="39"/>
        <v>8.3682008368200833</v>
      </c>
      <c r="N87" s="4">
        <f t="shared" si="39"/>
        <v>9.8326359832635983</v>
      </c>
      <c r="O87" s="4">
        <f t="shared" si="39"/>
        <v>8.1589958158995817</v>
      </c>
      <c r="P87" s="4">
        <f t="shared" si="39"/>
        <v>17.573221757322173</v>
      </c>
      <c r="Q87" s="4">
        <f t="shared" si="39"/>
        <v>22.17573221757322</v>
      </c>
      <c r="R87" s="4">
        <f t="shared" si="36"/>
        <v>100</v>
      </c>
    </row>
    <row r="88" spans="2:21" ht="15" customHeight="1" x14ac:dyDescent="0.15">
      <c r="B88" s="168"/>
      <c r="C88" s="173" t="s">
        <v>354</v>
      </c>
      <c r="D88" s="20">
        <f>R83</f>
        <v>69</v>
      </c>
      <c r="E88" s="12">
        <f t="shared" ref="E88:Q88" si="40">E83/$D88*100</f>
        <v>20.289855072463769</v>
      </c>
      <c r="F88" s="12">
        <f t="shared" si="40"/>
        <v>5.7971014492753623</v>
      </c>
      <c r="G88" s="12">
        <f t="shared" si="40"/>
        <v>8.695652173913043</v>
      </c>
      <c r="H88" s="12">
        <f t="shared" si="40"/>
        <v>8.695652173913043</v>
      </c>
      <c r="I88" s="12">
        <f t="shared" si="40"/>
        <v>4.3478260869565215</v>
      </c>
      <c r="J88" s="12">
        <f t="shared" si="40"/>
        <v>10.144927536231885</v>
      </c>
      <c r="K88" s="4">
        <f t="shared" si="40"/>
        <v>1.4492753623188406</v>
      </c>
      <c r="L88" s="4">
        <f t="shared" si="40"/>
        <v>2.8985507246376812</v>
      </c>
      <c r="M88" s="4">
        <f t="shared" si="40"/>
        <v>2.8985507246376812</v>
      </c>
      <c r="N88" s="4">
        <f t="shared" si="40"/>
        <v>0</v>
      </c>
      <c r="O88" s="4">
        <f t="shared" si="40"/>
        <v>2.8985507246376812</v>
      </c>
      <c r="P88" s="4">
        <f t="shared" si="40"/>
        <v>7.2463768115942031</v>
      </c>
      <c r="Q88" s="4">
        <f t="shared" si="40"/>
        <v>24.637681159420293</v>
      </c>
      <c r="R88" s="4">
        <f t="shared" si="36"/>
        <v>100.00000000000001</v>
      </c>
    </row>
    <row r="89" spans="2:21" ht="15" customHeight="1" x14ac:dyDescent="0.15">
      <c r="B89" s="169"/>
      <c r="C89" s="174" t="s">
        <v>355</v>
      </c>
      <c r="D89" s="21">
        <f>R84</f>
        <v>74</v>
      </c>
      <c r="E89" s="13">
        <f t="shared" ref="E89:Q89" si="41">E84/$D89*100</f>
        <v>20.27027027027027</v>
      </c>
      <c r="F89" s="13">
        <f t="shared" si="41"/>
        <v>4.0540540540540544</v>
      </c>
      <c r="G89" s="13">
        <f t="shared" si="41"/>
        <v>8.1081081081081088</v>
      </c>
      <c r="H89" s="13">
        <f t="shared" si="41"/>
        <v>1.3513513513513513</v>
      </c>
      <c r="I89" s="13">
        <f t="shared" si="41"/>
        <v>8.1081081081081088</v>
      </c>
      <c r="J89" s="13">
        <f t="shared" si="41"/>
        <v>5.4054054054054053</v>
      </c>
      <c r="K89" s="5">
        <f t="shared" si="41"/>
        <v>2.7027027027027026</v>
      </c>
      <c r="L89" s="5">
        <f t="shared" si="41"/>
        <v>9.4594594594594597</v>
      </c>
      <c r="M89" s="5">
        <f t="shared" si="41"/>
        <v>5.4054054054054053</v>
      </c>
      <c r="N89" s="5">
        <f t="shared" si="41"/>
        <v>4.0540540540540544</v>
      </c>
      <c r="O89" s="5">
        <f t="shared" si="41"/>
        <v>4.0540540540540544</v>
      </c>
      <c r="P89" s="5">
        <f t="shared" si="41"/>
        <v>8.1081081081081088</v>
      </c>
      <c r="Q89" s="5">
        <f t="shared" si="41"/>
        <v>18.918918918918919</v>
      </c>
      <c r="R89" s="5">
        <f t="shared" si="36"/>
        <v>100</v>
      </c>
    </row>
    <row r="90" spans="2:21" ht="15" customHeight="1" x14ac:dyDescent="0.15">
      <c r="B90" s="94"/>
      <c r="C90" s="94"/>
      <c r="D90" s="55"/>
      <c r="E90" s="14"/>
      <c r="F90" s="14"/>
      <c r="G90" s="14"/>
      <c r="H90" s="14"/>
      <c r="I90" s="14"/>
      <c r="J90" s="194"/>
      <c r="K90" s="1"/>
    </row>
    <row r="91" spans="2:21" ht="21.6" x14ac:dyDescent="0.15">
      <c r="B91" s="38"/>
      <c r="C91" s="381" t="s">
        <v>211</v>
      </c>
      <c r="D91" s="29"/>
      <c r="E91" s="167" t="s">
        <v>188</v>
      </c>
      <c r="F91" s="166" t="s">
        <v>87</v>
      </c>
      <c r="G91" s="166" t="s">
        <v>356</v>
      </c>
      <c r="H91" s="166" t="s">
        <v>89</v>
      </c>
      <c r="I91" s="166" t="s">
        <v>90</v>
      </c>
      <c r="J91" s="195" t="s">
        <v>153</v>
      </c>
      <c r="K91" s="171" t="s">
        <v>154</v>
      </c>
      <c r="L91" s="171" t="s">
        <v>155</v>
      </c>
      <c r="M91" s="171" t="s">
        <v>159</v>
      </c>
      <c r="N91" s="171" t="s">
        <v>160</v>
      </c>
      <c r="O91" s="171" t="s">
        <v>161</v>
      </c>
      <c r="P91" s="124" t="s">
        <v>172</v>
      </c>
      <c r="Q91" s="171" t="s">
        <v>158</v>
      </c>
      <c r="R91" s="124" t="s">
        <v>4</v>
      </c>
      <c r="S91" s="124" t="s">
        <v>357</v>
      </c>
    </row>
    <row r="92" spans="2:21" ht="15" customHeight="1" x14ac:dyDescent="0.15">
      <c r="B92" s="59" t="s">
        <v>2</v>
      </c>
      <c r="C92" s="172" t="s">
        <v>56</v>
      </c>
      <c r="D92" s="48"/>
      <c r="E92" s="8">
        <v>21</v>
      </c>
      <c r="F92" s="8">
        <v>2</v>
      </c>
      <c r="G92" s="8">
        <v>4</v>
      </c>
      <c r="H92" s="8">
        <v>6</v>
      </c>
      <c r="I92" s="8">
        <v>3</v>
      </c>
      <c r="J92" s="8">
        <v>4</v>
      </c>
      <c r="K92" s="17">
        <v>7</v>
      </c>
      <c r="L92" s="17">
        <v>6</v>
      </c>
      <c r="M92" s="17">
        <v>11</v>
      </c>
      <c r="N92" s="17">
        <v>13</v>
      </c>
      <c r="O92" s="17">
        <v>29</v>
      </c>
      <c r="P92" s="17">
        <v>108</v>
      </c>
      <c r="Q92" s="17">
        <v>48</v>
      </c>
      <c r="R92" s="17">
        <v>262</v>
      </c>
      <c r="S92" s="3">
        <v>78.06664209097012</v>
      </c>
      <c r="U92" s="186"/>
    </row>
    <row r="93" spans="2:21" ht="15" customHeight="1" x14ac:dyDescent="0.15">
      <c r="B93" s="168"/>
      <c r="C93" s="173" t="s">
        <v>173</v>
      </c>
      <c r="D93" s="49"/>
      <c r="E93" s="9">
        <v>16</v>
      </c>
      <c r="F93" s="9">
        <v>6</v>
      </c>
      <c r="G93" s="9">
        <v>6</v>
      </c>
      <c r="H93" s="9">
        <v>7</v>
      </c>
      <c r="I93" s="9">
        <v>4</v>
      </c>
      <c r="J93" s="9">
        <v>6</v>
      </c>
      <c r="K93" s="18">
        <v>2</v>
      </c>
      <c r="L93" s="18">
        <v>1</v>
      </c>
      <c r="M93" s="18">
        <v>3</v>
      </c>
      <c r="N93" s="18">
        <v>10</v>
      </c>
      <c r="O93" s="18">
        <v>1</v>
      </c>
      <c r="P93" s="18">
        <v>7</v>
      </c>
      <c r="Q93" s="18">
        <v>18</v>
      </c>
      <c r="R93" s="18">
        <v>87</v>
      </c>
      <c r="S93" s="4">
        <v>39.686422070256263</v>
      </c>
      <c r="U93" s="186"/>
    </row>
    <row r="94" spans="2:21" ht="15" customHeight="1" x14ac:dyDescent="0.15">
      <c r="B94" s="168"/>
      <c r="C94" s="173" t="s">
        <v>57</v>
      </c>
      <c r="D94" s="49"/>
      <c r="E94" s="9">
        <v>16</v>
      </c>
      <c r="F94" s="9">
        <v>3</v>
      </c>
      <c r="G94" s="9">
        <v>4</v>
      </c>
      <c r="H94" s="9">
        <v>7</v>
      </c>
      <c r="I94" s="9">
        <v>4</v>
      </c>
      <c r="J94" s="9">
        <v>5</v>
      </c>
      <c r="K94" s="18">
        <v>12</v>
      </c>
      <c r="L94" s="18">
        <v>12</v>
      </c>
      <c r="M94" s="18">
        <v>17</v>
      </c>
      <c r="N94" s="18">
        <v>23</v>
      </c>
      <c r="O94" s="18">
        <v>25</v>
      </c>
      <c r="P94" s="18">
        <v>54</v>
      </c>
      <c r="Q94" s="18">
        <v>49</v>
      </c>
      <c r="R94" s="18">
        <v>231</v>
      </c>
      <c r="S94" s="4">
        <v>71.538628758070772</v>
      </c>
      <c r="U94" s="186"/>
    </row>
    <row r="95" spans="2:21" ht="15" customHeight="1" x14ac:dyDescent="0.15">
      <c r="B95" s="168"/>
      <c r="C95" s="173" t="s">
        <v>354</v>
      </c>
      <c r="D95" s="49"/>
      <c r="E95" s="9">
        <v>4</v>
      </c>
      <c r="F95" s="9">
        <v>0</v>
      </c>
      <c r="G95" s="9">
        <v>3</v>
      </c>
      <c r="H95" s="9">
        <v>2</v>
      </c>
      <c r="I95" s="9">
        <v>0</v>
      </c>
      <c r="J95" s="9">
        <v>1</v>
      </c>
      <c r="K95" s="18">
        <v>1</v>
      </c>
      <c r="L95" s="18">
        <v>0</v>
      </c>
      <c r="M95" s="18">
        <v>1</v>
      </c>
      <c r="N95" s="18">
        <v>0</v>
      </c>
      <c r="O95" s="18">
        <v>0</v>
      </c>
      <c r="P95" s="18">
        <v>3</v>
      </c>
      <c r="Q95" s="18">
        <v>10</v>
      </c>
      <c r="R95" s="18">
        <v>25</v>
      </c>
      <c r="S95" s="4">
        <v>30.641648654367248</v>
      </c>
      <c r="U95" s="186"/>
    </row>
    <row r="96" spans="2:21" ht="15" customHeight="1" x14ac:dyDescent="0.15">
      <c r="B96" s="169"/>
      <c r="C96" s="174" t="s">
        <v>355</v>
      </c>
      <c r="D96" s="170"/>
      <c r="E96" s="10">
        <v>7</v>
      </c>
      <c r="F96" s="10">
        <v>1</v>
      </c>
      <c r="G96" s="10">
        <v>1</v>
      </c>
      <c r="H96" s="10">
        <v>0</v>
      </c>
      <c r="I96" s="10">
        <v>0</v>
      </c>
      <c r="J96" s="10">
        <v>0</v>
      </c>
      <c r="K96" s="19">
        <v>0</v>
      </c>
      <c r="L96" s="19">
        <v>2</v>
      </c>
      <c r="M96" s="19">
        <v>2</v>
      </c>
      <c r="N96" s="19">
        <v>2</v>
      </c>
      <c r="O96" s="19">
        <v>1</v>
      </c>
      <c r="P96" s="19">
        <v>2</v>
      </c>
      <c r="Q96" s="19">
        <v>3</v>
      </c>
      <c r="R96" s="19">
        <v>21</v>
      </c>
      <c r="S96" s="5">
        <v>42.357142276633056</v>
      </c>
      <c r="U96" s="186"/>
    </row>
    <row r="97" spans="2:21" ht="15" customHeight="1" x14ac:dyDescent="0.15">
      <c r="B97" s="59" t="s">
        <v>3</v>
      </c>
      <c r="C97" s="172" t="s">
        <v>56</v>
      </c>
      <c r="D97" s="20">
        <f>R92</f>
        <v>262</v>
      </c>
      <c r="E97" s="12">
        <f t="shared" ref="E97:Q97" si="42">E92/$D97*100</f>
        <v>8.015267175572518</v>
      </c>
      <c r="F97" s="12">
        <f t="shared" si="42"/>
        <v>0.76335877862595414</v>
      </c>
      <c r="G97" s="12">
        <f t="shared" si="42"/>
        <v>1.5267175572519083</v>
      </c>
      <c r="H97" s="12">
        <f t="shared" si="42"/>
        <v>2.2900763358778624</v>
      </c>
      <c r="I97" s="12">
        <f t="shared" si="42"/>
        <v>1.1450381679389312</v>
      </c>
      <c r="J97" s="12">
        <f t="shared" si="42"/>
        <v>1.5267175572519083</v>
      </c>
      <c r="K97" s="4">
        <f t="shared" si="42"/>
        <v>2.6717557251908395</v>
      </c>
      <c r="L97" s="4">
        <f t="shared" si="42"/>
        <v>2.2900763358778624</v>
      </c>
      <c r="M97" s="4">
        <f t="shared" si="42"/>
        <v>4.1984732824427482</v>
      </c>
      <c r="N97" s="4">
        <f t="shared" si="42"/>
        <v>4.9618320610687023</v>
      </c>
      <c r="O97" s="4">
        <f t="shared" si="42"/>
        <v>11.068702290076336</v>
      </c>
      <c r="P97" s="4">
        <f t="shared" si="42"/>
        <v>41.221374045801525</v>
      </c>
      <c r="Q97" s="4">
        <f t="shared" si="42"/>
        <v>18.320610687022899</v>
      </c>
      <c r="R97" s="4">
        <f t="shared" ref="R97:R101" si="43">SUM(E97:Q97)</f>
        <v>100</v>
      </c>
    </row>
    <row r="98" spans="2:21" ht="15" customHeight="1" x14ac:dyDescent="0.15">
      <c r="B98" s="168"/>
      <c r="C98" s="173" t="s">
        <v>173</v>
      </c>
      <c r="D98" s="20">
        <f>R93</f>
        <v>87</v>
      </c>
      <c r="E98" s="12">
        <f t="shared" ref="E98:Q98" si="44">E93/$D98*100</f>
        <v>18.390804597701148</v>
      </c>
      <c r="F98" s="12">
        <f t="shared" si="44"/>
        <v>6.8965517241379306</v>
      </c>
      <c r="G98" s="12">
        <f t="shared" si="44"/>
        <v>6.8965517241379306</v>
      </c>
      <c r="H98" s="12">
        <f t="shared" si="44"/>
        <v>8.0459770114942533</v>
      </c>
      <c r="I98" s="12">
        <f t="shared" si="44"/>
        <v>4.5977011494252871</v>
      </c>
      <c r="J98" s="12">
        <f t="shared" si="44"/>
        <v>6.8965517241379306</v>
      </c>
      <c r="K98" s="4">
        <f t="shared" si="44"/>
        <v>2.2988505747126435</v>
      </c>
      <c r="L98" s="4">
        <f t="shared" si="44"/>
        <v>1.1494252873563218</v>
      </c>
      <c r="M98" s="4">
        <f t="shared" si="44"/>
        <v>3.4482758620689653</v>
      </c>
      <c r="N98" s="4">
        <f t="shared" si="44"/>
        <v>11.494252873563218</v>
      </c>
      <c r="O98" s="4">
        <f t="shared" si="44"/>
        <v>1.1494252873563218</v>
      </c>
      <c r="P98" s="4">
        <f t="shared" si="44"/>
        <v>8.0459770114942533</v>
      </c>
      <c r="Q98" s="4">
        <f t="shared" si="44"/>
        <v>20.689655172413794</v>
      </c>
      <c r="R98" s="4">
        <f t="shared" si="43"/>
        <v>100</v>
      </c>
    </row>
    <row r="99" spans="2:21" ht="15" customHeight="1" x14ac:dyDescent="0.15">
      <c r="B99" s="168"/>
      <c r="C99" s="173" t="s">
        <v>57</v>
      </c>
      <c r="D99" s="20">
        <f>R94</f>
        <v>231</v>
      </c>
      <c r="E99" s="12">
        <f t="shared" ref="E99:Q99" si="45">E94/$D99*100</f>
        <v>6.9264069264069263</v>
      </c>
      <c r="F99" s="12">
        <f t="shared" si="45"/>
        <v>1.2987012987012987</v>
      </c>
      <c r="G99" s="12">
        <f t="shared" si="45"/>
        <v>1.7316017316017316</v>
      </c>
      <c r="H99" s="12">
        <f t="shared" si="45"/>
        <v>3.0303030303030303</v>
      </c>
      <c r="I99" s="12">
        <f t="shared" si="45"/>
        <v>1.7316017316017316</v>
      </c>
      <c r="J99" s="12">
        <f t="shared" si="45"/>
        <v>2.1645021645021645</v>
      </c>
      <c r="K99" s="4">
        <f t="shared" si="45"/>
        <v>5.1948051948051948</v>
      </c>
      <c r="L99" s="4">
        <f t="shared" si="45"/>
        <v>5.1948051948051948</v>
      </c>
      <c r="M99" s="4">
        <f t="shared" si="45"/>
        <v>7.3593073593073601</v>
      </c>
      <c r="N99" s="4">
        <f t="shared" si="45"/>
        <v>9.9567099567099575</v>
      </c>
      <c r="O99" s="4">
        <f t="shared" si="45"/>
        <v>10.822510822510822</v>
      </c>
      <c r="P99" s="4">
        <f t="shared" si="45"/>
        <v>23.376623376623375</v>
      </c>
      <c r="Q99" s="4">
        <f t="shared" si="45"/>
        <v>21.212121212121211</v>
      </c>
      <c r="R99" s="4">
        <f t="shared" si="43"/>
        <v>100</v>
      </c>
    </row>
    <row r="100" spans="2:21" ht="15" customHeight="1" x14ac:dyDescent="0.15">
      <c r="B100" s="168"/>
      <c r="C100" s="173" t="s">
        <v>354</v>
      </c>
      <c r="D100" s="20">
        <f>R95</f>
        <v>25</v>
      </c>
      <c r="E100" s="12">
        <f t="shared" ref="E100:Q100" si="46">E95/$D100*100</f>
        <v>16</v>
      </c>
      <c r="F100" s="12">
        <f t="shared" si="46"/>
        <v>0</v>
      </c>
      <c r="G100" s="12">
        <f t="shared" si="46"/>
        <v>12</v>
      </c>
      <c r="H100" s="12">
        <f t="shared" si="46"/>
        <v>8</v>
      </c>
      <c r="I100" s="12">
        <f t="shared" si="46"/>
        <v>0</v>
      </c>
      <c r="J100" s="12">
        <f t="shared" si="46"/>
        <v>4</v>
      </c>
      <c r="K100" s="4">
        <f t="shared" si="46"/>
        <v>4</v>
      </c>
      <c r="L100" s="4">
        <f t="shared" si="46"/>
        <v>0</v>
      </c>
      <c r="M100" s="4">
        <f t="shared" si="46"/>
        <v>4</v>
      </c>
      <c r="N100" s="4">
        <f t="shared" si="46"/>
        <v>0</v>
      </c>
      <c r="O100" s="4">
        <f t="shared" si="46"/>
        <v>0</v>
      </c>
      <c r="P100" s="4">
        <f t="shared" si="46"/>
        <v>12</v>
      </c>
      <c r="Q100" s="4">
        <f t="shared" si="46"/>
        <v>40</v>
      </c>
      <c r="R100" s="4">
        <f t="shared" si="43"/>
        <v>100</v>
      </c>
    </row>
    <row r="101" spans="2:21" ht="15" customHeight="1" x14ac:dyDescent="0.15">
      <c r="B101" s="169"/>
      <c r="C101" s="174" t="s">
        <v>355</v>
      </c>
      <c r="D101" s="21">
        <f>R96</f>
        <v>21</v>
      </c>
      <c r="E101" s="13">
        <f t="shared" ref="E101:Q101" si="47">E96/$D101*100</f>
        <v>33.333333333333329</v>
      </c>
      <c r="F101" s="13">
        <f t="shared" si="47"/>
        <v>4.7619047619047619</v>
      </c>
      <c r="G101" s="13">
        <f t="shared" si="47"/>
        <v>4.7619047619047619</v>
      </c>
      <c r="H101" s="13">
        <f t="shared" si="47"/>
        <v>0</v>
      </c>
      <c r="I101" s="13">
        <f t="shared" si="47"/>
        <v>0</v>
      </c>
      <c r="J101" s="13">
        <f t="shared" si="47"/>
        <v>0</v>
      </c>
      <c r="K101" s="5">
        <f t="shared" si="47"/>
        <v>0</v>
      </c>
      <c r="L101" s="5">
        <f t="shared" si="47"/>
        <v>9.5238095238095237</v>
      </c>
      <c r="M101" s="5">
        <f t="shared" si="47"/>
        <v>9.5238095238095237</v>
      </c>
      <c r="N101" s="5">
        <f t="shared" si="47"/>
        <v>9.5238095238095237</v>
      </c>
      <c r="O101" s="5">
        <f t="shared" si="47"/>
        <v>4.7619047619047619</v>
      </c>
      <c r="P101" s="5">
        <f t="shared" si="47"/>
        <v>9.5238095238095237</v>
      </c>
      <c r="Q101" s="5">
        <f t="shared" si="47"/>
        <v>14.285714285714285</v>
      </c>
      <c r="R101" s="5">
        <f t="shared" si="43"/>
        <v>99.999999999999972</v>
      </c>
    </row>
    <row r="102" spans="2:21" ht="15" customHeight="1" x14ac:dyDescent="0.15">
      <c r="B102" s="62"/>
      <c r="C102" s="62"/>
      <c r="D102" s="45"/>
      <c r="E102" s="14"/>
      <c r="F102" s="14"/>
      <c r="G102" s="14"/>
      <c r="H102" s="14"/>
      <c r="I102" s="14"/>
      <c r="J102" s="194"/>
      <c r="K102" s="1"/>
    </row>
    <row r="103" spans="2:21" ht="21.6" x14ac:dyDescent="0.15">
      <c r="B103" s="38"/>
      <c r="C103" s="381" t="s">
        <v>213</v>
      </c>
      <c r="D103" s="29"/>
      <c r="E103" s="167" t="s">
        <v>188</v>
      </c>
      <c r="F103" s="166" t="s">
        <v>87</v>
      </c>
      <c r="G103" s="166" t="s">
        <v>356</v>
      </c>
      <c r="H103" s="166" t="s">
        <v>89</v>
      </c>
      <c r="I103" s="166" t="s">
        <v>90</v>
      </c>
      <c r="J103" s="195" t="s">
        <v>153</v>
      </c>
      <c r="K103" s="171" t="s">
        <v>154</v>
      </c>
      <c r="L103" s="171" t="s">
        <v>155</v>
      </c>
      <c r="M103" s="171" t="s">
        <v>159</v>
      </c>
      <c r="N103" s="171" t="s">
        <v>160</v>
      </c>
      <c r="O103" s="171" t="s">
        <v>161</v>
      </c>
      <c r="P103" s="124" t="s">
        <v>172</v>
      </c>
      <c r="Q103" s="171" t="s">
        <v>158</v>
      </c>
      <c r="R103" s="124" t="s">
        <v>4</v>
      </c>
      <c r="S103" s="124" t="s">
        <v>357</v>
      </c>
    </row>
    <row r="104" spans="2:21" ht="15" customHeight="1" x14ac:dyDescent="0.15">
      <c r="B104" s="59" t="s">
        <v>2</v>
      </c>
      <c r="C104" s="172" t="s">
        <v>56</v>
      </c>
      <c r="D104" s="48"/>
      <c r="E104" s="8">
        <v>10</v>
      </c>
      <c r="F104" s="8">
        <v>8</v>
      </c>
      <c r="G104" s="8">
        <v>7</v>
      </c>
      <c r="H104" s="8">
        <v>6</v>
      </c>
      <c r="I104" s="8">
        <v>11</v>
      </c>
      <c r="J104" s="8">
        <v>8</v>
      </c>
      <c r="K104" s="17">
        <v>10</v>
      </c>
      <c r="L104" s="17">
        <v>20</v>
      </c>
      <c r="M104" s="17">
        <v>31</v>
      </c>
      <c r="N104" s="17">
        <v>35</v>
      </c>
      <c r="O104" s="17">
        <v>35</v>
      </c>
      <c r="P104" s="17">
        <v>67</v>
      </c>
      <c r="Q104" s="17">
        <v>65</v>
      </c>
      <c r="R104" s="17">
        <f>SUM(E104:Q104)</f>
        <v>313</v>
      </c>
      <c r="S104" s="3">
        <v>73.04593253124898</v>
      </c>
      <c r="U104" s="186"/>
    </row>
    <row r="105" spans="2:21" ht="15" customHeight="1" x14ac:dyDescent="0.15">
      <c r="B105" s="168"/>
      <c r="C105" s="173" t="s">
        <v>173</v>
      </c>
      <c r="D105" s="49"/>
      <c r="E105" s="9">
        <v>14</v>
      </c>
      <c r="F105" s="9">
        <v>15</v>
      </c>
      <c r="G105" s="9">
        <v>15</v>
      </c>
      <c r="H105" s="9">
        <v>11</v>
      </c>
      <c r="I105" s="9">
        <v>3</v>
      </c>
      <c r="J105" s="9">
        <v>6</v>
      </c>
      <c r="K105" s="18">
        <v>4</v>
      </c>
      <c r="L105" s="18">
        <v>1</v>
      </c>
      <c r="M105" s="18">
        <v>2</v>
      </c>
      <c r="N105" s="18">
        <v>5</v>
      </c>
      <c r="O105" s="18">
        <v>6</v>
      </c>
      <c r="P105" s="18">
        <v>5</v>
      </c>
      <c r="Q105" s="18">
        <v>32</v>
      </c>
      <c r="R105" s="18">
        <f t="shared" ref="R105:R113" si="48">SUM(E105:Q105)</f>
        <v>119</v>
      </c>
      <c r="S105" s="4">
        <v>33.156237209988049</v>
      </c>
      <c r="U105" s="186"/>
    </row>
    <row r="106" spans="2:21" ht="15" customHeight="1" x14ac:dyDescent="0.15">
      <c r="B106" s="168"/>
      <c r="C106" s="173" t="s">
        <v>57</v>
      </c>
      <c r="D106" s="49"/>
      <c r="E106" s="9">
        <v>15</v>
      </c>
      <c r="F106" s="9">
        <v>2</v>
      </c>
      <c r="G106" s="9">
        <v>8</v>
      </c>
      <c r="H106" s="9">
        <v>12</v>
      </c>
      <c r="I106" s="9">
        <v>12</v>
      </c>
      <c r="J106" s="9">
        <v>11</v>
      </c>
      <c r="K106" s="18">
        <v>20</v>
      </c>
      <c r="L106" s="18">
        <v>19</v>
      </c>
      <c r="M106" s="18">
        <v>23</v>
      </c>
      <c r="N106" s="18">
        <v>24</v>
      </c>
      <c r="O106" s="18">
        <v>14</v>
      </c>
      <c r="P106" s="18">
        <v>30</v>
      </c>
      <c r="Q106" s="18">
        <v>57</v>
      </c>
      <c r="R106" s="18">
        <f t="shared" si="48"/>
        <v>247</v>
      </c>
      <c r="S106" s="4">
        <v>61.407096480944034</v>
      </c>
      <c r="U106" s="186"/>
    </row>
    <row r="107" spans="2:21" ht="15" customHeight="1" x14ac:dyDescent="0.15">
      <c r="B107" s="168"/>
      <c r="C107" s="173" t="s">
        <v>354</v>
      </c>
      <c r="D107" s="49"/>
      <c r="E107" s="9">
        <v>10</v>
      </c>
      <c r="F107" s="9">
        <v>4</v>
      </c>
      <c r="G107" s="9">
        <v>3</v>
      </c>
      <c r="H107" s="9">
        <v>4</v>
      </c>
      <c r="I107" s="9">
        <v>3</v>
      </c>
      <c r="J107" s="9">
        <v>6</v>
      </c>
      <c r="K107" s="18">
        <v>0</v>
      </c>
      <c r="L107" s="18">
        <v>2</v>
      </c>
      <c r="M107" s="18">
        <v>1</v>
      </c>
      <c r="N107" s="18">
        <v>0</v>
      </c>
      <c r="O107" s="18">
        <v>2</v>
      </c>
      <c r="P107" s="18">
        <v>2</v>
      </c>
      <c r="Q107" s="18">
        <v>7</v>
      </c>
      <c r="R107" s="18">
        <f t="shared" si="48"/>
        <v>44</v>
      </c>
      <c r="S107" s="4">
        <v>30.641648654367248</v>
      </c>
      <c r="U107" s="186"/>
    </row>
    <row r="108" spans="2:21" ht="15" customHeight="1" x14ac:dyDescent="0.15">
      <c r="B108" s="169"/>
      <c r="C108" s="174" t="s">
        <v>355</v>
      </c>
      <c r="D108" s="170"/>
      <c r="E108" s="10">
        <v>8</v>
      </c>
      <c r="F108" s="10">
        <v>2</v>
      </c>
      <c r="G108" s="10">
        <v>5</v>
      </c>
      <c r="H108" s="10">
        <v>1</v>
      </c>
      <c r="I108" s="10">
        <v>6</v>
      </c>
      <c r="J108" s="10">
        <v>4</v>
      </c>
      <c r="K108" s="19">
        <v>2</v>
      </c>
      <c r="L108" s="19">
        <v>5</v>
      </c>
      <c r="M108" s="19">
        <v>2</v>
      </c>
      <c r="N108" s="19">
        <v>1</v>
      </c>
      <c r="O108" s="19">
        <v>2</v>
      </c>
      <c r="P108" s="19">
        <v>4</v>
      </c>
      <c r="Q108" s="19">
        <v>11</v>
      </c>
      <c r="R108" s="19">
        <f t="shared" si="48"/>
        <v>53</v>
      </c>
      <c r="S108" s="5">
        <v>41.428188372674072</v>
      </c>
      <c r="U108" s="186"/>
    </row>
    <row r="109" spans="2:21" ht="15" customHeight="1" x14ac:dyDescent="0.15">
      <c r="B109" s="59" t="s">
        <v>3</v>
      </c>
      <c r="C109" s="172" t="s">
        <v>56</v>
      </c>
      <c r="D109" s="20">
        <f>R104</f>
        <v>313</v>
      </c>
      <c r="E109" s="12">
        <f t="shared" ref="E109:Q109" si="49">E104/$D109*100</f>
        <v>3.1948881789137378</v>
      </c>
      <c r="F109" s="12">
        <f t="shared" si="49"/>
        <v>2.5559105431309903</v>
      </c>
      <c r="G109" s="12">
        <f t="shared" si="49"/>
        <v>2.2364217252396164</v>
      </c>
      <c r="H109" s="12">
        <f t="shared" si="49"/>
        <v>1.9169329073482428</v>
      </c>
      <c r="I109" s="12">
        <f t="shared" si="49"/>
        <v>3.5143769968051117</v>
      </c>
      <c r="J109" s="12">
        <f t="shared" si="49"/>
        <v>2.5559105431309903</v>
      </c>
      <c r="K109" s="4">
        <f t="shared" si="49"/>
        <v>3.1948881789137378</v>
      </c>
      <c r="L109" s="4">
        <f t="shared" si="49"/>
        <v>6.3897763578274756</v>
      </c>
      <c r="M109" s="4">
        <f t="shared" si="49"/>
        <v>9.9041533546325873</v>
      </c>
      <c r="N109" s="4">
        <f t="shared" si="49"/>
        <v>11.182108626198083</v>
      </c>
      <c r="O109" s="4">
        <f t="shared" si="49"/>
        <v>11.182108626198083</v>
      </c>
      <c r="P109" s="4">
        <f t="shared" si="49"/>
        <v>21.405750798722046</v>
      </c>
      <c r="Q109" s="4">
        <f t="shared" si="49"/>
        <v>20.766773162939298</v>
      </c>
      <c r="R109" s="4">
        <f t="shared" si="48"/>
        <v>100</v>
      </c>
    </row>
    <row r="110" spans="2:21" ht="15" customHeight="1" x14ac:dyDescent="0.15">
      <c r="B110" s="168"/>
      <c r="C110" s="173" t="s">
        <v>173</v>
      </c>
      <c r="D110" s="20">
        <f>R105</f>
        <v>119</v>
      </c>
      <c r="E110" s="12">
        <f t="shared" ref="E110:Q110" si="50">E105/$D110*100</f>
        <v>11.76470588235294</v>
      </c>
      <c r="F110" s="12">
        <f t="shared" si="50"/>
        <v>12.605042016806722</v>
      </c>
      <c r="G110" s="12">
        <f t="shared" si="50"/>
        <v>12.605042016806722</v>
      </c>
      <c r="H110" s="12">
        <f t="shared" si="50"/>
        <v>9.2436974789915975</v>
      </c>
      <c r="I110" s="12">
        <f t="shared" si="50"/>
        <v>2.5210084033613445</v>
      </c>
      <c r="J110" s="12">
        <f t="shared" si="50"/>
        <v>5.0420168067226889</v>
      </c>
      <c r="K110" s="4">
        <f t="shared" si="50"/>
        <v>3.3613445378151261</v>
      </c>
      <c r="L110" s="4">
        <f t="shared" si="50"/>
        <v>0.84033613445378152</v>
      </c>
      <c r="M110" s="4">
        <f t="shared" si="50"/>
        <v>1.680672268907563</v>
      </c>
      <c r="N110" s="4">
        <f t="shared" si="50"/>
        <v>4.2016806722689077</v>
      </c>
      <c r="O110" s="4">
        <f t="shared" si="50"/>
        <v>5.0420168067226889</v>
      </c>
      <c r="P110" s="4">
        <f t="shared" si="50"/>
        <v>4.2016806722689077</v>
      </c>
      <c r="Q110" s="4">
        <f t="shared" si="50"/>
        <v>26.890756302521009</v>
      </c>
      <c r="R110" s="4">
        <f t="shared" si="48"/>
        <v>100</v>
      </c>
    </row>
    <row r="111" spans="2:21" ht="15" customHeight="1" x14ac:dyDescent="0.15">
      <c r="B111" s="168"/>
      <c r="C111" s="173" t="s">
        <v>57</v>
      </c>
      <c r="D111" s="20">
        <f>R106</f>
        <v>247</v>
      </c>
      <c r="E111" s="12">
        <f t="shared" ref="E111:Q111" si="51">E106/$D111*100</f>
        <v>6.0728744939271255</v>
      </c>
      <c r="F111" s="12">
        <f t="shared" si="51"/>
        <v>0.80971659919028338</v>
      </c>
      <c r="G111" s="12">
        <f t="shared" si="51"/>
        <v>3.2388663967611335</v>
      </c>
      <c r="H111" s="12">
        <f t="shared" si="51"/>
        <v>4.8582995951417001</v>
      </c>
      <c r="I111" s="12">
        <f t="shared" si="51"/>
        <v>4.8582995951417001</v>
      </c>
      <c r="J111" s="12">
        <f t="shared" si="51"/>
        <v>4.4534412955465585</v>
      </c>
      <c r="K111" s="4">
        <f t="shared" si="51"/>
        <v>8.097165991902834</v>
      </c>
      <c r="L111" s="4">
        <f t="shared" si="51"/>
        <v>7.6923076923076925</v>
      </c>
      <c r="M111" s="4">
        <f t="shared" si="51"/>
        <v>9.3117408906882595</v>
      </c>
      <c r="N111" s="4">
        <f t="shared" si="51"/>
        <v>9.7165991902834001</v>
      </c>
      <c r="O111" s="4">
        <f t="shared" si="51"/>
        <v>5.668016194331984</v>
      </c>
      <c r="P111" s="4">
        <f t="shared" si="51"/>
        <v>12.145748987854251</v>
      </c>
      <c r="Q111" s="4">
        <f t="shared" si="51"/>
        <v>23.076923076923077</v>
      </c>
      <c r="R111" s="4">
        <f t="shared" si="48"/>
        <v>100</v>
      </c>
    </row>
    <row r="112" spans="2:21" ht="15" customHeight="1" x14ac:dyDescent="0.15">
      <c r="B112" s="168"/>
      <c r="C112" s="173" t="s">
        <v>354</v>
      </c>
      <c r="D112" s="20">
        <f>R107</f>
        <v>44</v>
      </c>
      <c r="E112" s="12">
        <f t="shared" ref="E112:Q112" si="52">E107/$D112*100</f>
        <v>22.727272727272727</v>
      </c>
      <c r="F112" s="12">
        <f t="shared" si="52"/>
        <v>9.0909090909090917</v>
      </c>
      <c r="G112" s="12">
        <f t="shared" si="52"/>
        <v>6.8181818181818175</v>
      </c>
      <c r="H112" s="12">
        <f t="shared" si="52"/>
        <v>9.0909090909090917</v>
      </c>
      <c r="I112" s="12">
        <f t="shared" si="52"/>
        <v>6.8181818181818175</v>
      </c>
      <c r="J112" s="12">
        <f t="shared" si="52"/>
        <v>13.636363636363635</v>
      </c>
      <c r="K112" s="4">
        <f t="shared" si="52"/>
        <v>0</v>
      </c>
      <c r="L112" s="4">
        <f t="shared" si="52"/>
        <v>4.5454545454545459</v>
      </c>
      <c r="M112" s="4">
        <f t="shared" si="52"/>
        <v>2.2727272727272729</v>
      </c>
      <c r="N112" s="4">
        <f t="shared" si="52"/>
        <v>0</v>
      </c>
      <c r="O112" s="4">
        <f t="shared" si="52"/>
        <v>4.5454545454545459</v>
      </c>
      <c r="P112" s="4">
        <f t="shared" si="52"/>
        <v>4.5454545454545459</v>
      </c>
      <c r="Q112" s="4">
        <f t="shared" si="52"/>
        <v>15.909090909090908</v>
      </c>
      <c r="R112" s="4">
        <f t="shared" si="48"/>
        <v>100</v>
      </c>
    </row>
    <row r="113" spans="1:19" ht="15" customHeight="1" x14ac:dyDescent="0.15">
      <c r="B113" s="169"/>
      <c r="C113" s="174" t="s">
        <v>355</v>
      </c>
      <c r="D113" s="21">
        <f>R108</f>
        <v>53</v>
      </c>
      <c r="E113" s="13">
        <f t="shared" ref="E113:Q113" si="53">E108/$D113*100</f>
        <v>15.09433962264151</v>
      </c>
      <c r="F113" s="13">
        <f t="shared" si="53"/>
        <v>3.7735849056603774</v>
      </c>
      <c r="G113" s="13">
        <f t="shared" si="53"/>
        <v>9.433962264150944</v>
      </c>
      <c r="H113" s="13">
        <f t="shared" si="53"/>
        <v>1.8867924528301887</v>
      </c>
      <c r="I113" s="13">
        <f t="shared" si="53"/>
        <v>11.320754716981133</v>
      </c>
      <c r="J113" s="13">
        <f t="shared" si="53"/>
        <v>7.5471698113207548</v>
      </c>
      <c r="K113" s="5">
        <f t="shared" si="53"/>
        <v>3.7735849056603774</v>
      </c>
      <c r="L113" s="5">
        <f t="shared" si="53"/>
        <v>9.433962264150944</v>
      </c>
      <c r="M113" s="5">
        <f t="shared" si="53"/>
        <v>3.7735849056603774</v>
      </c>
      <c r="N113" s="5">
        <f t="shared" si="53"/>
        <v>1.8867924528301887</v>
      </c>
      <c r="O113" s="5">
        <f t="shared" si="53"/>
        <v>3.7735849056603774</v>
      </c>
      <c r="P113" s="5">
        <f t="shared" si="53"/>
        <v>7.5471698113207548</v>
      </c>
      <c r="Q113" s="5">
        <f t="shared" si="53"/>
        <v>20.754716981132077</v>
      </c>
      <c r="R113" s="5">
        <f t="shared" si="48"/>
        <v>100</v>
      </c>
    </row>
    <row r="114" spans="1:19" ht="15" customHeight="1" x14ac:dyDescent="0.15">
      <c r="B114" s="94"/>
      <c r="C114" s="175"/>
      <c r="D114" s="53"/>
      <c r="E114" s="14"/>
      <c r="F114" s="14"/>
      <c r="G114" s="14"/>
      <c r="H114" s="14"/>
      <c r="I114" s="14"/>
      <c r="J114" s="14"/>
      <c r="K114" s="80"/>
      <c r="L114" s="80"/>
      <c r="M114" s="80"/>
      <c r="N114" s="80"/>
      <c r="O114" s="80"/>
      <c r="P114" s="80"/>
      <c r="Q114" s="80"/>
      <c r="R114" s="80"/>
    </row>
    <row r="115" spans="1:19" ht="15" customHeight="1" x14ac:dyDescent="0.15">
      <c r="A115" s="73" t="s">
        <v>648</v>
      </c>
    </row>
    <row r="116" spans="1:19" ht="15" customHeight="1" x14ac:dyDescent="0.15">
      <c r="A116" s="1" t="s">
        <v>747</v>
      </c>
      <c r="B116" s="62"/>
      <c r="C116" s="62"/>
      <c r="D116" s="45"/>
      <c r="E116" s="14"/>
      <c r="F116" s="14"/>
      <c r="G116" s="14"/>
      <c r="H116" s="14"/>
      <c r="I116" s="14"/>
      <c r="J116" s="194"/>
      <c r="K116" s="1"/>
    </row>
    <row r="117" spans="1:19" ht="21.6" x14ac:dyDescent="0.15">
      <c r="B117" s="38"/>
      <c r="C117" s="381" t="s">
        <v>4</v>
      </c>
      <c r="D117" s="29"/>
      <c r="E117" s="167" t="s">
        <v>188</v>
      </c>
      <c r="F117" s="166" t="s">
        <v>87</v>
      </c>
      <c r="G117" s="166" t="s">
        <v>356</v>
      </c>
      <c r="H117" s="166" t="s">
        <v>89</v>
      </c>
      <c r="I117" s="166" t="s">
        <v>90</v>
      </c>
      <c r="J117" s="195" t="s">
        <v>153</v>
      </c>
      <c r="K117" s="171" t="s">
        <v>154</v>
      </c>
      <c r="L117" s="171" t="s">
        <v>155</v>
      </c>
      <c r="M117" s="171" t="s">
        <v>159</v>
      </c>
      <c r="N117" s="171" t="s">
        <v>160</v>
      </c>
      <c r="O117" s="171" t="s">
        <v>161</v>
      </c>
      <c r="P117" s="124" t="s">
        <v>172</v>
      </c>
      <c r="Q117" s="171" t="s">
        <v>158</v>
      </c>
      <c r="R117" s="124" t="s">
        <v>4</v>
      </c>
      <c r="S117" s="124" t="s">
        <v>357</v>
      </c>
    </row>
    <row r="118" spans="1:19" ht="15" customHeight="1" x14ac:dyDescent="0.15">
      <c r="B118" s="59" t="s">
        <v>2</v>
      </c>
      <c r="C118" s="172" t="s">
        <v>56</v>
      </c>
      <c r="D118" s="48"/>
      <c r="E118" s="8">
        <v>892</v>
      </c>
      <c r="F118" s="8">
        <v>86</v>
      </c>
      <c r="G118" s="8">
        <v>65</v>
      </c>
      <c r="H118" s="8">
        <v>37</v>
      </c>
      <c r="I118" s="8">
        <v>18</v>
      </c>
      <c r="J118" s="8">
        <v>19</v>
      </c>
      <c r="K118" s="17">
        <v>23</v>
      </c>
      <c r="L118" s="17">
        <v>20</v>
      </c>
      <c r="M118" s="17">
        <v>24</v>
      </c>
      <c r="N118" s="17">
        <v>31</v>
      </c>
      <c r="O118" s="17">
        <v>30</v>
      </c>
      <c r="P118" s="17">
        <v>205</v>
      </c>
      <c r="Q118" s="17">
        <v>911</v>
      </c>
      <c r="R118" s="17">
        <f>SUM(E118:Q118)</f>
        <v>2361</v>
      </c>
      <c r="S118" s="3">
        <v>23.421260070168675</v>
      </c>
    </row>
    <row r="119" spans="1:19" ht="15" customHeight="1" x14ac:dyDescent="0.15">
      <c r="B119" s="168"/>
      <c r="C119" s="173" t="s">
        <v>173</v>
      </c>
      <c r="D119" s="49"/>
      <c r="E119" s="9">
        <v>900</v>
      </c>
      <c r="F119" s="9">
        <v>140</v>
      </c>
      <c r="G119" s="9">
        <v>115</v>
      </c>
      <c r="H119" s="9">
        <v>55</v>
      </c>
      <c r="I119" s="9">
        <v>22</v>
      </c>
      <c r="J119" s="9">
        <v>24</v>
      </c>
      <c r="K119" s="18">
        <v>21</v>
      </c>
      <c r="L119" s="18">
        <v>11</v>
      </c>
      <c r="M119" s="18">
        <v>15</v>
      </c>
      <c r="N119" s="18">
        <v>6</v>
      </c>
      <c r="O119" s="18">
        <v>10</v>
      </c>
      <c r="P119" s="18">
        <v>33</v>
      </c>
      <c r="Q119" s="18">
        <v>1009</v>
      </c>
      <c r="R119" s="18">
        <f t="shared" ref="R119:R127" si="54">SUM(E119:Q119)</f>
        <v>2361</v>
      </c>
      <c r="S119" s="4">
        <v>9.739230053510342</v>
      </c>
    </row>
    <row r="120" spans="1:19" ht="15" customHeight="1" x14ac:dyDescent="0.15">
      <c r="B120" s="168"/>
      <c r="C120" s="173" t="s">
        <v>57</v>
      </c>
      <c r="D120" s="49"/>
      <c r="E120" s="9">
        <v>828</v>
      </c>
      <c r="F120" s="9">
        <v>122</v>
      </c>
      <c r="G120" s="9">
        <v>158</v>
      </c>
      <c r="H120" s="9">
        <v>85</v>
      </c>
      <c r="I120" s="9">
        <v>54</v>
      </c>
      <c r="J120" s="9">
        <v>47</v>
      </c>
      <c r="K120" s="18">
        <v>46</v>
      </c>
      <c r="L120" s="18">
        <v>19</v>
      </c>
      <c r="M120" s="18">
        <v>18</v>
      </c>
      <c r="N120" s="18">
        <v>24</v>
      </c>
      <c r="O120" s="18">
        <v>14</v>
      </c>
      <c r="P120" s="18">
        <v>36</v>
      </c>
      <c r="Q120" s="18">
        <v>910</v>
      </c>
      <c r="R120" s="18">
        <f t="shared" si="54"/>
        <v>2361</v>
      </c>
      <c r="S120" s="4">
        <v>14.349831768636724</v>
      </c>
    </row>
    <row r="121" spans="1:19" ht="15" customHeight="1" x14ac:dyDescent="0.15">
      <c r="B121" s="168"/>
      <c r="C121" s="173" t="s">
        <v>354</v>
      </c>
      <c r="D121" s="49"/>
      <c r="E121" s="9">
        <v>1316</v>
      </c>
      <c r="F121" s="9">
        <v>15</v>
      </c>
      <c r="G121" s="9">
        <v>7</v>
      </c>
      <c r="H121" s="9">
        <v>1</v>
      </c>
      <c r="I121" s="9">
        <v>3</v>
      </c>
      <c r="J121" s="9">
        <v>2</v>
      </c>
      <c r="K121" s="18">
        <v>2</v>
      </c>
      <c r="L121" s="18">
        <v>3</v>
      </c>
      <c r="M121" s="18">
        <v>1</v>
      </c>
      <c r="N121" s="18">
        <v>1</v>
      </c>
      <c r="O121" s="18">
        <v>0</v>
      </c>
      <c r="P121" s="18">
        <v>3</v>
      </c>
      <c r="Q121" s="18">
        <v>1007</v>
      </c>
      <c r="R121" s="18">
        <f t="shared" si="54"/>
        <v>2361</v>
      </c>
      <c r="S121" s="4">
        <v>0.8375788085830298</v>
      </c>
    </row>
    <row r="122" spans="1:19" ht="15" customHeight="1" x14ac:dyDescent="0.15">
      <c r="B122" s="169"/>
      <c r="C122" s="174" t="s">
        <v>355</v>
      </c>
      <c r="D122" s="170"/>
      <c r="E122" s="10">
        <v>1271</v>
      </c>
      <c r="F122" s="10">
        <v>17</v>
      </c>
      <c r="G122" s="10">
        <v>6</v>
      </c>
      <c r="H122" s="10">
        <v>2</v>
      </c>
      <c r="I122" s="10">
        <v>3</v>
      </c>
      <c r="J122" s="10">
        <v>1</v>
      </c>
      <c r="K122" s="19">
        <v>5</v>
      </c>
      <c r="L122" s="19">
        <v>4</v>
      </c>
      <c r="M122" s="19">
        <v>3</v>
      </c>
      <c r="N122" s="19">
        <v>5</v>
      </c>
      <c r="O122" s="19">
        <v>2</v>
      </c>
      <c r="P122" s="19">
        <v>5</v>
      </c>
      <c r="Q122" s="19">
        <v>1037</v>
      </c>
      <c r="R122" s="19">
        <f t="shared" si="54"/>
        <v>2361</v>
      </c>
      <c r="S122" s="5">
        <v>1.6799477157751508</v>
      </c>
    </row>
    <row r="123" spans="1:19" ht="15" customHeight="1" x14ac:dyDescent="0.15">
      <c r="B123" s="59" t="s">
        <v>3</v>
      </c>
      <c r="C123" s="172" t="s">
        <v>56</v>
      </c>
      <c r="D123" s="20">
        <f>D47</f>
        <v>2361</v>
      </c>
      <c r="E123" s="12">
        <f t="shared" ref="E123:Q123" si="55">E118/$D123*100</f>
        <v>37.78060144006777</v>
      </c>
      <c r="F123" s="12">
        <f t="shared" si="55"/>
        <v>3.6425243540872509</v>
      </c>
      <c r="G123" s="12">
        <f t="shared" si="55"/>
        <v>2.7530707327403645</v>
      </c>
      <c r="H123" s="12">
        <f t="shared" si="55"/>
        <v>1.5671325709445152</v>
      </c>
      <c r="I123" s="12">
        <f t="shared" si="55"/>
        <v>0.76238881829733163</v>
      </c>
      <c r="J123" s="12">
        <f t="shared" si="55"/>
        <v>0.80474375264718345</v>
      </c>
      <c r="K123" s="4">
        <f t="shared" si="55"/>
        <v>0.97416349004659042</v>
      </c>
      <c r="L123" s="4">
        <f t="shared" si="55"/>
        <v>0.84709868699703506</v>
      </c>
      <c r="M123" s="4">
        <f t="shared" si="55"/>
        <v>1.0165184243964422</v>
      </c>
      <c r="N123" s="4">
        <f t="shared" si="55"/>
        <v>1.3130029648454045</v>
      </c>
      <c r="O123" s="4">
        <f t="shared" si="55"/>
        <v>1.2706480304955527</v>
      </c>
      <c r="P123" s="4">
        <f t="shared" si="55"/>
        <v>8.6827615417196107</v>
      </c>
      <c r="Q123" s="4">
        <f t="shared" si="55"/>
        <v>38.585345192714954</v>
      </c>
      <c r="R123" s="4">
        <f t="shared" si="54"/>
        <v>100</v>
      </c>
    </row>
    <row r="124" spans="1:19" ht="15" customHeight="1" x14ac:dyDescent="0.15">
      <c r="B124" s="168"/>
      <c r="C124" s="173" t="s">
        <v>173</v>
      </c>
      <c r="D124" s="20">
        <f>D48</f>
        <v>2361</v>
      </c>
      <c r="E124" s="12">
        <f t="shared" ref="E124:Q124" si="56">E119/$D124*100</f>
        <v>38.11944091486658</v>
      </c>
      <c r="F124" s="12">
        <f t="shared" si="56"/>
        <v>5.9296908089792462</v>
      </c>
      <c r="G124" s="12">
        <f t="shared" si="56"/>
        <v>4.870817450232952</v>
      </c>
      <c r="H124" s="12">
        <f t="shared" si="56"/>
        <v>2.3295213892418469</v>
      </c>
      <c r="I124" s="12">
        <f t="shared" si="56"/>
        <v>0.93180855569673871</v>
      </c>
      <c r="J124" s="12">
        <f t="shared" si="56"/>
        <v>1.0165184243964422</v>
      </c>
      <c r="K124" s="4">
        <f t="shared" si="56"/>
        <v>0.88945362134688688</v>
      </c>
      <c r="L124" s="4">
        <f t="shared" si="56"/>
        <v>0.46590427784836935</v>
      </c>
      <c r="M124" s="4">
        <f t="shared" si="56"/>
        <v>0.63532401524777637</v>
      </c>
      <c r="N124" s="4">
        <f t="shared" si="56"/>
        <v>0.25412960609911056</v>
      </c>
      <c r="O124" s="4">
        <f t="shared" si="56"/>
        <v>0.42354934349851753</v>
      </c>
      <c r="P124" s="4">
        <f t="shared" si="56"/>
        <v>1.3977128335451081</v>
      </c>
      <c r="Q124" s="4">
        <f t="shared" si="56"/>
        <v>42.736128759000422</v>
      </c>
      <c r="R124" s="4">
        <f t="shared" si="54"/>
        <v>100</v>
      </c>
    </row>
    <row r="125" spans="1:19" ht="15" customHeight="1" x14ac:dyDescent="0.15">
      <c r="B125" s="168"/>
      <c r="C125" s="173" t="s">
        <v>57</v>
      </c>
      <c r="D125" s="20">
        <f>D49</f>
        <v>2361</v>
      </c>
      <c r="E125" s="12">
        <f t="shared" ref="E125:Q125" si="57">E120/$D125*100</f>
        <v>35.06988564167726</v>
      </c>
      <c r="F125" s="12">
        <f t="shared" si="57"/>
        <v>5.1673019906819144</v>
      </c>
      <c r="G125" s="12">
        <f t="shared" si="57"/>
        <v>6.692079627276577</v>
      </c>
      <c r="H125" s="12">
        <f t="shared" si="57"/>
        <v>3.6001694197373992</v>
      </c>
      <c r="I125" s="12">
        <f t="shared" si="57"/>
        <v>2.2871664548919948</v>
      </c>
      <c r="J125" s="12">
        <f t="shared" si="57"/>
        <v>1.9906819144430326</v>
      </c>
      <c r="K125" s="4">
        <f t="shared" si="57"/>
        <v>1.9483269800931808</v>
      </c>
      <c r="L125" s="4">
        <f t="shared" si="57"/>
        <v>0.80474375264718345</v>
      </c>
      <c r="M125" s="4">
        <f t="shared" si="57"/>
        <v>0.76238881829733163</v>
      </c>
      <c r="N125" s="4">
        <f t="shared" si="57"/>
        <v>1.0165184243964422</v>
      </c>
      <c r="O125" s="4">
        <f t="shared" si="57"/>
        <v>0.59296908089792466</v>
      </c>
      <c r="P125" s="4">
        <f t="shared" si="57"/>
        <v>1.5247776365946633</v>
      </c>
      <c r="Q125" s="4">
        <f t="shared" si="57"/>
        <v>38.542990258365101</v>
      </c>
      <c r="R125" s="4">
        <f t="shared" si="54"/>
        <v>100</v>
      </c>
    </row>
    <row r="126" spans="1:19" ht="15" customHeight="1" x14ac:dyDescent="0.15">
      <c r="B126" s="168"/>
      <c r="C126" s="173" t="s">
        <v>354</v>
      </c>
      <c r="D126" s="20">
        <f>D50</f>
        <v>2361</v>
      </c>
      <c r="E126" s="12">
        <f t="shared" ref="E126:Q126" si="58">E121/$D126*100</f>
        <v>55.739093604404907</v>
      </c>
      <c r="F126" s="12">
        <f t="shared" si="58"/>
        <v>0.63532401524777637</v>
      </c>
      <c r="G126" s="12">
        <f t="shared" si="58"/>
        <v>0.29648454044896233</v>
      </c>
      <c r="H126" s="12">
        <f t="shared" si="58"/>
        <v>4.2354934349851756E-2</v>
      </c>
      <c r="I126" s="12">
        <f t="shared" si="58"/>
        <v>0.12706480304955528</v>
      </c>
      <c r="J126" s="12">
        <f t="shared" si="58"/>
        <v>8.4709868699703511E-2</v>
      </c>
      <c r="K126" s="4">
        <f t="shared" si="58"/>
        <v>8.4709868699703511E-2</v>
      </c>
      <c r="L126" s="4">
        <f t="shared" si="58"/>
        <v>0.12706480304955528</v>
      </c>
      <c r="M126" s="4">
        <f t="shared" si="58"/>
        <v>4.2354934349851756E-2</v>
      </c>
      <c r="N126" s="4">
        <f t="shared" si="58"/>
        <v>4.2354934349851756E-2</v>
      </c>
      <c r="O126" s="4">
        <f t="shared" si="58"/>
        <v>0</v>
      </c>
      <c r="P126" s="4">
        <f t="shared" si="58"/>
        <v>0.12706480304955528</v>
      </c>
      <c r="Q126" s="4">
        <f t="shared" si="58"/>
        <v>42.651418890300718</v>
      </c>
      <c r="R126" s="4">
        <f t="shared" si="54"/>
        <v>100</v>
      </c>
    </row>
    <row r="127" spans="1:19" ht="15" customHeight="1" x14ac:dyDescent="0.15">
      <c r="B127" s="169"/>
      <c r="C127" s="174" t="s">
        <v>355</v>
      </c>
      <c r="D127" s="21">
        <f>D51</f>
        <v>2361</v>
      </c>
      <c r="E127" s="13">
        <f t="shared" ref="E127:Q127" si="59">E122/$D127*100</f>
        <v>53.833121558661581</v>
      </c>
      <c r="F127" s="13">
        <f t="shared" si="59"/>
        <v>0.7200338839474798</v>
      </c>
      <c r="G127" s="13">
        <f t="shared" si="59"/>
        <v>0.25412960609911056</v>
      </c>
      <c r="H127" s="13">
        <f t="shared" si="59"/>
        <v>8.4709868699703511E-2</v>
      </c>
      <c r="I127" s="13">
        <f t="shared" si="59"/>
        <v>0.12706480304955528</v>
      </c>
      <c r="J127" s="13">
        <f t="shared" si="59"/>
        <v>4.2354934349851756E-2</v>
      </c>
      <c r="K127" s="5">
        <f t="shared" si="59"/>
        <v>0.21177467174925876</v>
      </c>
      <c r="L127" s="5">
        <f t="shared" si="59"/>
        <v>0.16941973739940702</v>
      </c>
      <c r="M127" s="5">
        <f t="shared" si="59"/>
        <v>0.12706480304955528</v>
      </c>
      <c r="N127" s="5">
        <f t="shared" si="59"/>
        <v>0.21177467174925876</v>
      </c>
      <c r="O127" s="5">
        <f t="shared" si="59"/>
        <v>8.4709868699703511E-2</v>
      </c>
      <c r="P127" s="5">
        <f t="shared" si="59"/>
        <v>0.21177467174925876</v>
      </c>
      <c r="Q127" s="5">
        <f t="shared" si="59"/>
        <v>43.922066920796269</v>
      </c>
      <c r="R127" s="5">
        <f t="shared" si="54"/>
        <v>100</v>
      </c>
    </row>
    <row r="128" spans="1:19" ht="15" customHeight="1" x14ac:dyDescent="0.15">
      <c r="B128" s="94"/>
      <c r="C128" s="94"/>
      <c r="D128" s="55"/>
      <c r="E128" s="14"/>
      <c r="F128" s="14"/>
      <c r="G128" s="14"/>
      <c r="H128" s="14"/>
      <c r="I128" s="14"/>
      <c r="J128" s="194"/>
      <c r="K128" s="1"/>
    </row>
    <row r="129" spans="2:19" ht="21.6" x14ac:dyDescent="0.15">
      <c r="B129" s="38"/>
      <c r="C129" s="381" t="s">
        <v>211</v>
      </c>
      <c r="D129" s="29"/>
      <c r="E129" s="167" t="s">
        <v>188</v>
      </c>
      <c r="F129" s="166" t="s">
        <v>87</v>
      </c>
      <c r="G129" s="166" t="s">
        <v>356</v>
      </c>
      <c r="H129" s="166" t="s">
        <v>89</v>
      </c>
      <c r="I129" s="166" t="s">
        <v>90</v>
      </c>
      <c r="J129" s="195" t="s">
        <v>153</v>
      </c>
      <c r="K129" s="171" t="s">
        <v>154</v>
      </c>
      <c r="L129" s="171" t="s">
        <v>155</v>
      </c>
      <c r="M129" s="171" t="s">
        <v>159</v>
      </c>
      <c r="N129" s="171" t="s">
        <v>160</v>
      </c>
      <c r="O129" s="171" t="s">
        <v>161</v>
      </c>
      <c r="P129" s="124" t="s">
        <v>172</v>
      </c>
      <c r="Q129" s="171" t="s">
        <v>158</v>
      </c>
      <c r="R129" s="124" t="s">
        <v>4</v>
      </c>
      <c r="S129" s="124" t="s">
        <v>357</v>
      </c>
    </row>
    <row r="130" spans="2:19" ht="15" customHeight="1" x14ac:dyDescent="0.15">
      <c r="B130" s="59" t="s">
        <v>2</v>
      </c>
      <c r="C130" s="172" t="s">
        <v>56</v>
      </c>
      <c r="D130" s="48"/>
      <c r="E130" s="8">
        <v>480</v>
      </c>
      <c r="F130" s="8">
        <v>31</v>
      </c>
      <c r="G130" s="8">
        <v>18</v>
      </c>
      <c r="H130" s="8">
        <v>15</v>
      </c>
      <c r="I130" s="8">
        <v>10</v>
      </c>
      <c r="J130" s="8">
        <v>7</v>
      </c>
      <c r="K130" s="17">
        <v>14</v>
      </c>
      <c r="L130" s="17">
        <v>8</v>
      </c>
      <c r="M130" s="17">
        <v>8</v>
      </c>
      <c r="N130" s="17">
        <v>16</v>
      </c>
      <c r="O130" s="17">
        <v>18</v>
      </c>
      <c r="P130" s="17">
        <v>146</v>
      </c>
      <c r="Q130" s="17">
        <v>540</v>
      </c>
      <c r="R130" s="17">
        <f>SUM(E130:Q130)</f>
        <v>1311</v>
      </c>
      <c r="S130" s="3">
        <v>27.203022379539391</v>
      </c>
    </row>
    <row r="131" spans="2:19" ht="15" customHeight="1" x14ac:dyDescent="0.15">
      <c r="B131" s="168"/>
      <c r="C131" s="173" t="s">
        <v>173</v>
      </c>
      <c r="D131" s="49"/>
      <c r="E131" s="9">
        <v>489</v>
      </c>
      <c r="F131" s="9">
        <v>59</v>
      </c>
      <c r="G131" s="9">
        <v>57</v>
      </c>
      <c r="H131" s="9">
        <v>27</v>
      </c>
      <c r="I131" s="9">
        <v>12</v>
      </c>
      <c r="J131" s="9">
        <v>13</v>
      </c>
      <c r="K131" s="18">
        <v>13</v>
      </c>
      <c r="L131" s="18">
        <v>6</v>
      </c>
      <c r="M131" s="18">
        <v>6</v>
      </c>
      <c r="N131" s="18">
        <v>2</v>
      </c>
      <c r="O131" s="18">
        <v>7</v>
      </c>
      <c r="P131" s="18">
        <v>22</v>
      </c>
      <c r="Q131" s="18">
        <v>598</v>
      </c>
      <c r="R131" s="18">
        <f t="shared" ref="R131:R139" si="60">SUM(E131:Q131)</f>
        <v>1311</v>
      </c>
      <c r="S131" s="4">
        <v>10.229267820851367</v>
      </c>
    </row>
    <row r="132" spans="2:19" ht="15" customHeight="1" x14ac:dyDescent="0.15">
      <c r="B132" s="168"/>
      <c r="C132" s="173" t="s">
        <v>57</v>
      </c>
      <c r="D132" s="49"/>
      <c r="E132" s="9">
        <v>461</v>
      </c>
      <c r="F132" s="9">
        <v>58</v>
      </c>
      <c r="G132" s="9">
        <v>74</v>
      </c>
      <c r="H132" s="9">
        <v>47</v>
      </c>
      <c r="I132" s="9">
        <v>29</v>
      </c>
      <c r="J132" s="9">
        <v>25</v>
      </c>
      <c r="K132" s="18">
        <v>22</v>
      </c>
      <c r="L132" s="18">
        <v>6</v>
      </c>
      <c r="M132" s="18">
        <v>10</v>
      </c>
      <c r="N132" s="18">
        <v>14</v>
      </c>
      <c r="O132" s="18">
        <v>7</v>
      </c>
      <c r="P132" s="18">
        <v>27</v>
      </c>
      <c r="Q132" s="18">
        <v>531</v>
      </c>
      <c r="R132" s="18">
        <f t="shared" si="60"/>
        <v>1311</v>
      </c>
      <c r="S132" s="4">
        <v>14.635662348941887</v>
      </c>
    </row>
    <row r="133" spans="2:19" ht="15" customHeight="1" x14ac:dyDescent="0.15">
      <c r="B133" s="168"/>
      <c r="C133" s="173" t="s">
        <v>354</v>
      </c>
      <c r="D133" s="49"/>
      <c r="E133" s="9">
        <v>685</v>
      </c>
      <c r="F133" s="9">
        <v>9</v>
      </c>
      <c r="G133" s="9">
        <v>5</v>
      </c>
      <c r="H133" s="9">
        <v>0</v>
      </c>
      <c r="I133" s="9">
        <v>2</v>
      </c>
      <c r="J133" s="9">
        <v>1</v>
      </c>
      <c r="K133" s="18">
        <v>1</v>
      </c>
      <c r="L133" s="18">
        <v>3</v>
      </c>
      <c r="M133" s="18">
        <v>0</v>
      </c>
      <c r="N133" s="18">
        <v>1</v>
      </c>
      <c r="O133" s="18">
        <v>0</v>
      </c>
      <c r="P133" s="18">
        <v>2</v>
      </c>
      <c r="Q133" s="18">
        <v>602</v>
      </c>
      <c r="R133" s="18">
        <f t="shared" si="60"/>
        <v>1311</v>
      </c>
      <c r="S133" s="4">
        <v>1.0733945812826728</v>
      </c>
    </row>
    <row r="134" spans="2:19" ht="15" customHeight="1" x14ac:dyDescent="0.15">
      <c r="B134" s="169"/>
      <c r="C134" s="174" t="s">
        <v>355</v>
      </c>
      <c r="D134" s="170"/>
      <c r="E134" s="10">
        <v>675</v>
      </c>
      <c r="F134" s="10">
        <v>7</v>
      </c>
      <c r="G134" s="10">
        <v>3</v>
      </c>
      <c r="H134" s="10">
        <v>0</v>
      </c>
      <c r="I134" s="10">
        <v>3</v>
      </c>
      <c r="J134" s="10">
        <v>0</v>
      </c>
      <c r="K134" s="19">
        <v>1</v>
      </c>
      <c r="L134" s="19">
        <v>0</v>
      </c>
      <c r="M134" s="19">
        <v>0</v>
      </c>
      <c r="N134" s="19">
        <v>1</v>
      </c>
      <c r="O134" s="19">
        <v>1</v>
      </c>
      <c r="P134" s="19">
        <v>1</v>
      </c>
      <c r="Q134" s="19">
        <v>619</v>
      </c>
      <c r="R134" s="19">
        <f t="shared" si="60"/>
        <v>1311</v>
      </c>
      <c r="S134" s="5">
        <v>0.74163777030037326</v>
      </c>
    </row>
    <row r="135" spans="2:19" ht="15" customHeight="1" x14ac:dyDescent="0.15">
      <c r="B135" s="59" t="s">
        <v>3</v>
      </c>
      <c r="C135" s="172" t="s">
        <v>56</v>
      </c>
      <c r="D135" s="20">
        <f>D59</f>
        <v>1311</v>
      </c>
      <c r="E135" s="12">
        <f t="shared" ref="E135:Q135" si="61">E130/$D135*100</f>
        <v>36.61327231121281</v>
      </c>
      <c r="F135" s="12">
        <f t="shared" si="61"/>
        <v>2.3646071700991609</v>
      </c>
      <c r="G135" s="12">
        <f t="shared" si="61"/>
        <v>1.3729977116704806</v>
      </c>
      <c r="H135" s="12">
        <f t="shared" si="61"/>
        <v>1.1441647597254003</v>
      </c>
      <c r="I135" s="12">
        <f t="shared" si="61"/>
        <v>0.76277650648360029</v>
      </c>
      <c r="J135" s="12">
        <f t="shared" si="61"/>
        <v>0.53394355453852027</v>
      </c>
      <c r="K135" s="4">
        <f t="shared" si="61"/>
        <v>1.0678871090770405</v>
      </c>
      <c r="L135" s="4">
        <f t="shared" si="61"/>
        <v>0.61022120518688028</v>
      </c>
      <c r="M135" s="4">
        <f t="shared" si="61"/>
        <v>0.61022120518688028</v>
      </c>
      <c r="N135" s="4">
        <f t="shared" si="61"/>
        <v>1.2204424103737606</v>
      </c>
      <c r="O135" s="4">
        <f t="shared" si="61"/>
        <v>1.3729977116704806</v>
      </c>
      <c r="P135" s="4">
        <f t="shared" si="61"/>
        <v>11.136536994660565</v>
      </c>
      <c r="Q135" s="4">
        <f t="shared" si="61"/>
        <v>41.189931350114421</v>
      </c>
      <c r="R135" s="4">
        <f t="shared" si="60"/>
        <v>100</v>
      </c>
    </row>
    <row r="136" spans="2:19" ht="15" customHeight="1" x14ac:dyDescent="0.15">
      <c r="B136" s="168"/>
      <c r="C136" s="173" t="s">
        <v>173</v>
      </c>
      <c r="D136" s="20">
        <f>D60</f>
        <v>1311</v>
      </c>
      <c r="E136" s="12">
        <f t="shared" ref="E136:Q136" si="62">E131/$D136*100</f>
        <v>37.299771167048057</v>
      </c>
      <c r="F136" s="12">
        <f t="shared" si="62"/>
        <v>4.500381388253242</v>
      </c>
      <c r="G136" s="12">
        <f t="shared" si="62"/>
        <v>4.3478260869565215</v>
      </c>
      <c r="H136" s="12">
        <f t="shared" si="62"/>
        <v>2.0594965675057209</v>
      </c>
      <c r="I136" s="12">
        <f t="shared" si="62"/>
        <v>0.91533180778032042</v>
      </c>
      <c r="J136" s="12">
        <f t="shared" si="62"/>
        <v>0.99160945842868031</v>
      </c>
      <c r="K136" s="4">
        <f t="shared" si="62"/>
        <v>0.99160945842868031</v>
      </c>
      <c r="L136" s="4">
        <f t="shared" si="62"/>
        <v>0.45766590389016021</v>
      </c>
      <c r="M136" s="4">
        <f t="shared" si="62"/>
        <v>0.45766590389016021</v>
      </c>
      <c r="N136" s="4">
        <f t="shared" si="62"/>
        <v>0.15255530129672007</v>
      </c>
      <c r="O136" s="4">
        <f t="shared" si="62"/>
        <v>0.53394355453852027</v>
      </c>
      <c r="P136" s="4">
        <f t="shared" si="62"/>
        <v>1.6781083142639208</v>
      </c>
      <c r="Q136" s="4">
        <f t="shared" si="62"/>
        <v>45.614035087719294</v>
      </c>
      <c r="R136" s="4">
        <f t="shared" si="60"/>
        <v>100</v>
      </c>
    </row>
    <row r="137" spans="2:19" ht="15" customHeight="1" x14ac:dyDescent="0.15">
      <c r="B137" s="168"/>
      <c r="C137" s="173" t="s">
        <v>57</v>
      </c>
      <c r="D137" s="20">
        <f>D61</f>
        <v>1311</v>
      </c>
      <c r="E137" s="12">
        <f t="shared" ref="E137:Q137" si="63">E132/$D137*100</f>
        <v>35.163996948893974</v>
      </c>
      <c r="F137" s="12">
        <f t="shared" si="63"/>
        <v>4.4241037376048817</v>
      </c>
      <c r="G137" s="12">
        <f t="shared" si="63"/>
        <v>5.6445461479786418</v>
      </c>
      <c r="H137" s="12">
        <f t="shared" si="63"/>
        <v>3.5850495804729219</v>
      </c>
      <c r="I137" s="12">
        <f t="shared" si="63"/>
        <v>2.2120518688024409</v>
      </c>
      <c r="J137" s="12">
        <f t="shared" si="63"/>
        <v>1.9069412662090008</v>
      </c>
      <c r="K137" s="4">
        <f t="shared" si="63"/>
        <v>1.6781083142639208</v>
      </c>
      <c r="L137" s="4">
        <f t="shared" si="63"/>
        <v>0.45766590389016021</v>
      </c>
      <c r="M137" s="4">
        <f t="shared" si="63"/>
        <v>0.76277650648360029</v>
      </c>
      <c r="N137" s="4">
        <f t="shared" si="63"/>
        <v>1.0678871090770405</v>
      </c>
      <c r="O137" s="4">
        <f t="shared" si="63"/>
        <v>0.53394355453852027</v>
      </c>
      <c r="P137" s="4">
        <f t="shared" si="63"/>
        <v>2.0594965675057209</v>
      </c>
      <c r="Q137" s="4">
        <f t="shared" si="63"/>
        <v>40.503432494279174</v>
      </c>
      <c r="R137" s="4">
        <f t="shared" si="60"/>
        <v>100</v>
      </c>
    </row>
    <row r="138" spans="2:19" ht="15" customHeight="1" x14ac:dyDescent="0.15">
      <c r="B138" s="168"/>
      <c r="C138" s="173" t="s">
        <v>354</v>
      </c>
      <c r="D138" s="20">
        <f>D62</f>
        <v>1311</v>
      </c>
      <c r="E138" s="12">
        <f t="shared" ref="E138:Q138" si="64">E133/$D138*100</f>
        <v>52.250190694126616</v>
      </c>
      <c r="F138" s="12">
        <f t="shared" si="64"/>
        <v>0.68649885583524028</v>
      </c>
      <c r="G138" s="12">
        <f t="shared" si="64"/>
        <v>0.38138825324180015</v>
      </c>
      <c r="H138" s="12">
        <f t="shared" si="64"/>
        <v>0</v>
      </c>
      <c r="I138" s="12">
        <f t="shared" si="64"/>
        <v>0.15255530129672007</v>
      </c>
      <c r="J138" s="12">
        <f t="shared" si="64"/>
        <v>7.6277650648360035E-2</v>
      </c>
      <c r="K138" s="4">
        <f t="shared" si="64"/>
        <v>7.6277650648360035E-2</v>
      </c>
      <c r="L138" s="4">
        <f t="shared" si="64"/>
        <v>0.2288329519450801</v>
      </c>
      <c r="M138" s="4">
        <f t="shared" si="64"/>
        <v>0</v>
      </c>
      <c r="N138" s="4">
        <f t="shared" si="64"/>
        <v>7.6277650648360035E-2</v>
      </c>
      <c r="O138" s="4">
        <f t="shared" si="64"/>
        <v>0</v>
      </c>
      <c r="P138" s="4">
        <f t="shared" si="64"/>
        <v>0.15255530129672007</v>
      </c>
      <c r="Q138" s="4">
        <f t="shared" si="64"/>
        <v>45.919145690312739</v>
      </c>
      <c r="R138" s="4">
        <f t="shared" si="60"/>
        <v>100</v>
      </c>
    </row>
    <row r="139" spans="2:19" ht="15" customHeight="1" x14ac:dyDescent="0.15">
      <c r="B139" s="169"/>
      <c r="C139" s="174" t="s">
        <v>355</v>
      </c>
      <c r="D139" s="21">
        <f>D63</f>
        <v>1311</v>
      </c>
      <c r="E139" s="13">
        <f t="shared" ref="E139:Q139" si="65">E134/$D139*100</f>
        <v>51.487414187643019</v>
      </c>
      <c r="F139" s="13">
        <f t="shared" si="65"/>
        <v>0.53394355453852027</v>
      </c>
      <c r="G139" s="13">
        <f t="shared" si="65"/>
        <v>0.2288329519450801</v>
      </c>
      <c r="H139" s="13">
        <f t="shared" si="65"/>
        <v>0</v>
      </c>
      <c r="I139" s="13">
        <f t="shared" si="65"/>
        <v>0.2288329519450801</v>
      </c>
      <c r="J139" s="13">
        <f t="shared" si="65"/>
        <v>0</v>
      </c>
      <c r="K139" s="5">
        <f t="shared" si="65"/>
        <v>7.6277650648360035E-2</v>
      </c>
      <c r="L139" s="5">
        <f t="shared" si="65"/>
        <v>0</v>
      </c>
      <c r="M139" s="5">
        <f t="shared" si="65"/>
        <v>0</v>
      </c>
      <c r="N139" s="5">
        <f t="shared" si="65"/>
        <v>7.6277650648360035E-2</v>
      </c>
      <c r="O139" s="5">
        <f t="shared" si="65"/>
        <v>7.6277650648360035E-2</v>
      </c>
      <c r="P139" s="5">
        <f t="shared" si="65"/>
        <v>7.6277650648360035E-2</v>
      </c>
      <c r="Q139" s="5">
        <f t="shared" si="65"/>
        <v>47.21586575133486</v>
      </c>
      <c r="R139" s="5">
        <f t="shared" si="60"/>
        <v>99.999999999999986</v>
      </c>
    </row>
    <row r="140" spans="2:19" ht="15" customHeight="1" x14ac:dyDescent="0.15">
      <c r="B140" s="62"/>
      <c r="C140" s="62"/>
      <c r="D140" s="45"/>
      <c r="E140" s="14"/>
      <c r="F140" s="14"/>
      <c r="G140" s="14"/>
      <c r="H140" s="14"/>
      <c r="I140" s="14"/>
      <c r="J140" s="194"/>
      <c r="K140" s="1"/>
    </row>
    <row r="141" spans="2:19" ht="21.6" x14ac:dyDescent="0.15">
      <c r="B141" s="38"/>
      <c r="C141" s="381" t="s">
        <v>213</v>
      </c>
      <c r="D141" s="29"/>
      <c r="E141" s="167" t="s">
        <v>188</v>
      </c>
      <c r="F141" s="166" t="s">
        <v>87</v>
      </c>
      <c r="G141" s="166" t="s">
        <v>356</v>
      </c>
      <c r="H141" s="166" t="s">
        <v>89</v>
      </c>
      <c r="I141" s="166" t="s">
        <v>90</v>
      </c>
      <c r="J141" s="195" t="s">
        <v>153</v>
      </c>
      <c r="K141" s="171" t="s">
        <v>154</v>
      </c>
      <c r="L141" s="171" t="s">
        <v>155</v>
      </c>
      <c r="M141" s="171" t="s">
        <v>159</v>
      </c>
      <c r="N141" s="171" t="s">
        <v>160</v>
      </c>
      <c r="O141" s="171" t="s">
        <v>161</v>
      </c>
      <c r="P141" s="124" t="s">
        <v>172</v>
      </c>
      <c r="Q141" s="171" t="s">
        <v>158</v>
      </c>
      <c r="R141" s="124" t="s">
        <v>4</v>
      </c>
      <c r="S141" s="124" t="s">
        <v>357</v>
      </c>
    </row>
    <row r="142" spans="2:19" ht="15" customHeight="1" x14ac:dyDescent="0.15">
      <c r="B142" s="59" t="s">
        <v>2</v>
      </c>
      <c r="C142" s="172" t="s">
        <v>56</v>
      </c>
      <c r="D142" s="48"/>
      <c r="E142" s="8">
        <v>412</v>
      </c>
      <c r="F142" s="8">
        <v>55</v>
      </c>
      <c r="G142" s="8">
        <v>47</v>
      </c>
      <c r="H142" s="8">
        <v>22</v>
      </c>
      <c r="I142" s="8">
        <v>8</v>
      </c>
      <c r="J142" s="8">
        <v>12</v>
      </c>
      <c r="K142" s="17">
        <v>9</v>
      </c>
      <c r="L142" s="17">
        <v>12</v>
      </c>
      <c r="M142" s="17">
        <v>16</v>
      </c>
      <c r="N142" s="17">
        <v>15</v>
      </c>
      <c r="O142" s="17">
        <v>12</v>
      </c>
      <c r="P142" s="17">
        <v>59</v>
      </c>
      <c r="Q142" s="17">
        <v>371</v>
      </c>
      <c r="R142" s="17">
        <f>SUM(E142:Q142)</f>
        <v>1050</v>
      </c>
      <c r="S142" s="3">
        <v>19.127094031104143</v>
      </c>
    </row>
    <row r="143" spans="2:19" ht="15" customHeight="1" x14ac:dyDescent="0.15">
      <c r="B143" s="168"/>
      <c r="C143" s="173" t="s">
        <v>173</v>
      </c>
      <c r="D143" s="49"/>
      <c r="E143" s="9">
        <v>411</v>
      </c>
      <c r="F143" s="9">
        <v>81</v>
      </c>
      <c r="G143" s="9">
        <v>58</v>
      </c>
      <c r="H143" s="9">
        <v>28</v>
      </c>
      <c r="I143" s="9">
        <v>10</v>
      </c>
      <c r="J143" s="9">
        <v>11</v>
      </c>
      <c r="K143" s="18">
        <v>8</v>
      </c>
      <c r="L143" s="18">
        <v>5</v>
      </c>
      <c r="M143" s="18">
        <v>9</v>
      </c>
      <c r="N143" s="18">
        <v>4</v>
      </c>
      <c r="O143" s="18">
        <v>3</v>
      </c>
      <c r="P143" s="18">
        <v>11</v>
      </c>
      <c r="Q143" s="18">
        <v>411</v>
      </c>
      <c r="R143" s="18">
        <f t="shared" ref="R143:R151" si="66">SUM(E143:Q143)</f>
        <v>1050</v>
      </c>
      <c r="S143" s="4">
        <v>9.1924429985586151</v>
      </c>
    </row>
    <row r="144" spans="2:19" ht="15" customHeight="1" x14ac:dyDescent="0.15">
      <c r="B144" s="168"/>
      <c r="C144" s="173" t="s">
        <v>57</v>
      </c>
      <c r="D144" s="49"/>
      <c r="E144" s="9">
        <v>367</v>
      </c>
      <c r="F144" s="9">
        <v>64</v>
      </c>
      <c r="G144" s="9">
        <v>84</v>
      </c>
      <c r="H144" s="9">
        <v>38</v>
      </c>
      <c r="I144" s="9">
        <v>25</v>
      </c>
      <c r="J144" s="9">
        <v>22</v>
      </c>
      <c r="K144" s="18">
        <v>24</v>
      </c>
      <c r="L144" s="18">
        <v>13</v>
      </c>
      <c r="M144" s="18">
        <v>8</v>
      </c>
      <c r="N144" s="18">
        <v>10</v>
      </c>
      <c r="O144" s="18">
        <v>7</v>
      </c>
      <c r="P144" s="18">
        <v>9</v>
      </c>
      <c r="Q144" s="18">
        <v>379</v>
      </c>
      <c r="R144" s="18">
        <f t="shared" si="66"/>
        <v>1050</v>
      </c>
      <c r="S144" s="4">
        <v>14.017569693170218</v>
      </c>
    </row>
    <row r="145" spans="2:19" ht="15" customHeight="1" x14ac:dyDescent="0.15">
      <c r="B145" s="168"/>
      <c r="C145" s="173" t="s">
        <v>354</v>
      </c>
      <c r="D145" s="49"/>
      <c r="E145" s="9">
        <v>631</v>
      </c>
      <c r="F145" s="9">
        <v>6</v>
      </c>
      <c r="G145" s="9">
        <v>2</v>
      </c>
      <c r="H145" s="9">
        <v>1</v>
      </c>
      <c r="I145" s="9">
        <v>1</v>
      </c>
      <c r="J145" s="9">
        <v>1</v>
      </c>
      <c r="K145" s="18">
        <v>1</v>
      </c>
      <c r="L145" s="18">
        <v>0</v>
      </c>
      <c r="M145" s="18">
        <v>1</v>
      </c>
      <c r="N145" s="18">
        <v>0</v>
      </c>
      <c r="O145" s="18">
        <v>0</v>
      </c>
      <c r="P145" s="18">
        <v>1</v>
      </c>
      <c r="Q145" s="18">
        <v>405</v>
      </c>
      <c r="R145" s="18">
        <f t="shared" si="66"/>
        <v>1050</v>
      </c>
      <c r="S145" s="4">
        <v>0.57836426153799625</v>
      </c>
    </row>
    <row r="146" spans="2:19" ht="15" customHeight="1" x14ac:dyDescent="0.15">
      <c r="B146" s="169"/>
      <c r="C146" s="174" t="s">
        <v>355</v>
      </c>
      <c r="D146" s="170"/>
      <c r="E146" s="10">
        <v>596</v>
      </c>
      <c r="F146" s="10">
        <v>10</v>
      </c>
      <c r="G146" s="10">
        <v>3</v>
      </c>
      <c r="H146" s="10">
        <v>2</v>
      </c>
      <c r="I146" s="10">
        <v>0</v>
      </c>
      <c r="J146" s="10">
        <v>1</v>
      </c>
      <c r="K146" s="19">
        <v>4</v>
      </c>
      <c r="L146" s="19">
        <v>4</v>
      </c>
      <c r="M146" s="19">
        <v>3</v>
      </c>
      <c r="N146" s="19">
        <v>4</v>
      </c>
      <c r="O146" s="19">
        <v>1</v>
      </c>
      <c r="P146" s="19">
        <v>4</v>
      </c>
      <c r="Q146" s="19">
        <v>418</v>
      </c>
      <c r="R146" s="19">
        <f t="shared" si="66"/>
        <v>1050</v>
      </c>
      <c r="S146" s="5">
        <v>2.7073377193646238</v>
      </c>
    </row>
    <row r="147" spans="2:19" ht="15" customHeight="1" x14ac:dyDescent="0.15">
      <c r="B147" s="59" t="s">
        <v>3</v>
      </c>
      <c r="C147" s="172" t="s">
        <v>56</v>
      </c>
      <c r="D147" s="20">
        <f>D71</f>
        <v>1050</v>
      </c>
      <c r="E147" s="12">
        <f t="shared" ref="E147:Q147" si="67">E142/$D147*100</f>
        <v>39.238095238095241</v>
      </c>
      <c r="F147" s="12">
        <f t="shared" si="67"/>
        <v>5.2380952380952381</v>
      </c>
      <c r="G147" s="12">
        <f t="shared" si="67"/>
        <v>4.4761904761904763</v>
      </c>
      <c r="H147" s="12">
        <f t="shared" si="67"/>
        <v>2.0952380952380953</v>
      </c>
      <c r="I147" s="12">
        <f t="shared" si="67"/>
        <v>0.76190476190476186</v>
      </c>
      <c r="J147" s="12">
        <f t="shared" si="67"/>
        <v>1.1428571428571428</v>
      </c>
      <c r="K147" s="4">
        <f t="shared" si="67"/>
        <v>0.85714285714285721</v>
      </c>
      <c r="L147" s="4">
        <f t="shared" si="67"/>
        <v>1.1428571428571428</v>
      </c>
      <c r="M147" s="4">
        <f t="shared" si="67"/>
        <v>1.5238095238095237</v>
      </c>
      <c r="N147" s="4">
        <f t="shared" si="67"/>
        <v>1.4285714285714286</v>
      </c>
      <c r="O147" s="4">
        <f t="shared" si="67"/>
        <v>1.1428571428571428</v>
      </c>
      <c r="P147" s="4">
        <f t="shared" si="67"/>
        <v>5.6190476190476195</v>
      </c>
      <c r="Q147" s="4">
        <f t="shared" si="67"/>
        <v>35.333333333333336</v>
      </c>
      <c r="R147" s="4">
        <f t="shared" si="66"/>
        <v>100</v>
      </c>
    </row>
    <row r="148" spans="2:19" ht="15" customHeight="1" x14ac:dyDescent="0.15">
      <c r="B148" s="168"/>
      <c r="C148" s="173" t="s">
        <v>173</v>
      </c>
      <c r="D148" s="20">
        <f>D72</f>
        <v>1050</v>
      </c>
      <c r="E148" s="12">
        <f t="shared" ref="E148:Q148" si="68">E143/$D148*100</f>
        <v>39.142857142857139</v>
      </c>
      <c r="F148" s="12">
        <f t="shared" si="68"/>
        <v>7.7142857142857135</v>
      </c>
      <c r="G148" s="12">
        <f t="shared" si="68"/>
        <v>5.5238095238095237</v>
      </c>
      <c r="H148" s="12">
        <f t="shared" si="68"/>
        <v>2.666666666666667</v>
      </c>
      <c r="I148" s="12">
        <f t="shared" si="68"/>
        <v>0.95238095238095244</v>
      </c>
      <c r="J148" s="12">
        <f t="shared" si="68"/>
        <v>1.0476190476190477</v>
      </c>
      <c r="K148" s="4">
        <f t="shared" si="68"/>
        <v>0.76190476190476186</v>
      </c>
      <c r="L148" s="4">
        <f t="shared" si="68"/>
        <v>0.47619047619047622</v>
      </c>
      <c r="M148" s="4">
        <f t="shared" si="68"/>
        <v>0.85714285714285721</v>
      </c>
      <c r="N148" s="4">
        <f t="shared" si="68"/>
        <v>0.38095238095238093</v>
      </c>
      <c r="O148" s="4">
        <f t="shared" si="68"/>
        <v>0.2857142857142857</v>
      </c>
      <c r="P148" s="4">
        <f t="shared" si="68"/>
        <v>1.0476190476190477</v>
      </c>
      <c r="Q148" s="4">
        <f t="shared" si="68"/>
        <v>39.142857142857139</v>
      </c>
      <c r="R148" s="4">
        <f t="shared" si="66"/>
        <v>99.999999999999986</v>
      </c>
    </row>
    <row r="149" spans="2:19" ht="15" customHeight="1" x14ac:dyDescent="0.15">
      <c r="B149" s="168"/>
      <c r="C149" s="173" t="s">
        <v>57</v>
      </c>
      <c r="D149" s="20">
        <f>D73</f>
        <v>1050</v>
      </c>
      <c r="E149" s="12">
        <f t="shared" ref="E149:Q149" si="69">E144/$D149*100</f>
        <v>34.952380952380949</v>
      </c>
      <c r="F149" s="12">
        <f t="shared" si="69"/>
        <v>6.0952380952380949</v>
      </c>
      <c r="G149" s="12">
        <f t="shared" si="69"/>
        <v>8</v>
      </c>
      <c r="H149" s="12">
        <f t="shared" si="69"/>
        <v>3.6190476190476191</v>
      </c>
      <c r="I149" s="12">
        <f t="shared" si="69"/>
        <v>2.3809523809523809</v>
      </c>
      <c r="J149" s="12">
        <f t="shared" si="69"/>
        <v>2.0952380952380953</v>
      </c>
      <c r="K149" s="4">
        <f t="shared" si="69"/>
        <v>2.2857142857142856</v>
      </c>
      <c r="L149" s="4">
        <f t="shared" si="69"/>
        <v>1.2380952380952381</v>
      </c>
      <c r="M149" s="4">
        <f t="shared" si="69"/>
        <v>0.76190476190476186</v>
      </c>
      <c r="N149" s="4">
        <f t="shared" si="69"/>
        <v>0.95238095238095244</v>
      </c>
      <c r="O149" s="4">
        <f t="shared" si="69"/>
        <v>0.66666666666666674</v>
      </c>
      <c r="P149" s="4">
        <f t="shared" si="69"/>
        <v>0.85714285714285721</v>
      </c>
      <c r="Q149" s="4">
        <f t="shared" si="69"/>
        <v>36.095238095238095</v>
      </c>
      <c r="R149" s="4">
        <f t="shared" si="66"/>
        <v>99.999999999999986</v>
      </c>
    </row>
    <row r="150" spans="2:19" ht="15" customHeight="1" x14ac:dyDescent="0.15">
      <c r="B150" s="168"/>
      <c r="C150" s="173" t="s">
        <v>354</v>
      </c>
      <c r="D150" s="20">
        <f>D74</f>
        <v>1050</v>
      </c>
      <c r="E150" s="12">
        <f t="shared" ref="E150:Q150" si="70">E145/$D150*100</f>
        <v>60.095238095238088</v>
      </c>
      <c r="F150" s="12">
        <f t="shared" si="70"/>
        <v>0.5714285714285714</v>
      </c>
      <c r="G150" s="12">
        <f t="shared" si="70"/>
        <v>0.19047619047619047</v>
      </c>
      <c r="H150" s="12">
        <f t="shared" si="70"/>
        <v>9.5238095238095233E-2</v>
      </c>
      <c r="I150" s="12">
        <f t="shared" si="70"/>
        <v>9.5238095238095233E-2</v>
      </c>
      <c r="J150" s="12">
        <f t="shared" si="70"/>
        <v>9.5238095238095233E-2</v>
      </c>
      <c r="K150" s="4">
        <f t="shared" si="70"/>
        <v>9.5238095238095233E-2</v>
      </c>
      <c r="L150" s="4">
        <f t="shared" si="70"/>
        <v>0</v>
      </c>
      <c r="M150" s="4">
        <f t="shared" si="70"/>
        <v>9.5238095238095233E-2</v>
      </c>
      <c r="N150" s="4">
        <f t="shared" si="70"/>
        <v>0</v>
      </c>
      <c r="O150" s="4">
        <f t="shared" si="70"/>
        <v>0</v>
      </c>
      <c r="P150" s="4">
        <f t="shared" si="70"/>
        <v>9.5238095238095233E-2</v>
      </c>
      <c r="Q150" s="4">
        <f t="shared" si="70"/>
        <v>38.571428571428577</v>
      </c>
      <c r="R150" s="4">
        <f t="shared" si="66"/>
        <v>100</v>
      </c>
    </row>
    <row r="151" spans="2:19" ht="15" customHeight="1" x14ac:dyDescent="0.15">
      <c r="B151" s="169"/>
      <c r="C151" s="174" t="s">
        <v>355</v>
      </c>
      <c r="D151" s="21">
        <f>D75</f>
        <v>1050</v>
      </c>
      <c r="E151" s="13">
        <f t="shared" ref="E151:Q151" si="71">E146/$D151*100</f>
        <v>56.761904761904759</v>
      </c>
      <c r="F151" s="13">
        <f t="shared" si="71"/>
        <v>0.95238095238095244</v>
      </c>
      <c r="G151" s="13">
        <f t="shared" si="71"/>
        <v>0.2857142857142857</v>
      </c>
      <c r="H151" s="13">
        <f t="shared" si="71"/>
        <v>0.19047619047619047</v>
      </c>
      <c r="I151" s="13">
        <f t="shared" si="71"/>
        <v>0</v>
      </c>
      <c r="J151" s="13">
        <f t="shared" si="71"/>
        <v>9.5238095238095233E-2</v>
      </c>
      <c r="K151" s="5">
        <f t="shared" si="71"/>
        <v>0.38095238095238093</v>
      </c>
      <c r="L151" s="5">
        <f t="shared" si="71"/>
        <v>0.38095238095238093</v>
      </c>
      <c r="M151" s="5">
        <f t="shared" si="71"/>
        <v>0.2857142857142857</v>
      </c>
      <c r="N151" s="5">
        <f t="shared" si="71"/>
        <v>0.38095238095238093</v>
      </c>
      <c r="O151" s="5">
        <f t="shared" si="71"/>
        <v>9.5238095238095233E-2</v>
      </c>
      <c r="P151" s="5">
        <f t="shared" si="71"/>
        <v>0.38095238095238093</v>
      </c>
      <c r="Q151" s="5">
        <f t="shared" si="71"/>
        <v>39.80952380952381</v>
      </c>
      <c r="R151" s="5">
        <f t="shared" si="66"/>
        <v>99.999999999999986</v>
      </c>
    </row>
    <row r="152" spans="2:19" ht="15" customHeight="1" x14ac:dyDescent="0.15">
      <c r="B152" s="94"/>
      <c r="C152" s="175"/>
      <c r="D152" s="53"/>
      <c r="E152" s="14"/>
      <c r="F152" s="14"/>
      <c r="G152" s="14"/>
      <c r="H152" s="14"/>
      <c r="I152" s="14"/>
      <c r="J152" s="14"/>
      <c r="K152" s="80"/>
      <c r="L152" s="80"/>
      <c r="M152" s="80"/>
      <c r="N152" s="80"/>
      <c r="O152" s="80"/>
      <c r="P152" s="80"/>
      <c r="Q152" s="80"/>
      <c r="R152" s="80"/>
    </row>
  </sheetData>
  <phoneticPr fontId="1"/>
  <pageMargins left="0.19685039370078741" right="0.19685039370078741" top="0.47244094488188981" bottom="0.31496062992125984" header="0.23622047244094491" footer="0.27559055118110237"/>
  <pageSetup paperSize="9" scale="64" orientation="portrait" r:id="rId1"/>
  <headerFooter alignWithMargins="0">
    <oddHeader>&amp;C【2020年度　厚生労働省　老人保健事業推進費等補助金事業】
高齢者向け住まいに関するアンケート調査&amp;R&amp;A</oddHeader>
    <oddFooter>&amp;R&amp;P/&amp;N</oddFooter>
  </headerFooter>
  <rowBreaks count="1" manualBreakCount="1">
    <brk id="76"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89"/>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6.44140625" style="1" customWidth="1"/>
    <col min="3" max="3" width="9.44140625" style="1" customWidth="1"/>
    <col min="4" max="4" width="8.44140625" style="1" customWidth="1"/>
    <col min="5" max="5" width="8.5546875" style="1" customWidth="1"/>
    <col min="6" max="11" width="8.5546875" style="7" customWidth="1"/>
    <col min="12" max="19" width="8.5546875" style="1" customWidth="1"/>
    <col min="20" max="21" width="9.44140625" style="1" customWidth="1"/>
    <col min="22" max="16384" width="9.109375" style="1"/>
  </cols>
  <sheetData>
    <row r="1" spans="1:15" ht="15" customHeight="1" x14ac:dyDescent="0.15">
      <c r="A1" s="140" t="s">
        <v>650</v>
      </c>
    </row>
    <row r="2" spans="1:15" ht="15" customHeight="1" x14ac:dyDescent="0.15">
      <c r="A2" s="1" t="s">
        <v>661</v>
      </c>
      <c r="B2" s="22"/>
      <c r="G2" s="1"/>
      <c r="H2" s="1"/>
      <c r="I2" s="1"/>
      <c r="J2" s="1"/>
      <c r="K2" s="1"/>
    </row>
    <row r="3" spans="1:15" ht="15" customHeight="1" x14ac:dyDescent="0.15">
      <c r="B3" s="64"/>
      <c r="C3" s="33"/>
      <c r="D3" s="33"/>
      <c r="E3" s="79"/>
      <c r="F3" s="83" t="s">
        <v>2</v>
      </c>
      <c r="G3" s="86"/>
      <c r="H3" s="106"/>
      <c r="I3" s="83" t="s">
        <v>3</v>
      </c>
      <c r="J3" s="84"/>
      <c r="K3" s="1"/>
    </row>
    <row r="4" spans="1:15" ht="19.2" x14ac:dyDescent="0.15">
      <c r="B4" s="77"/>
      <c r="C4" s="7"/>
      <c r="D4" s="7"/>
      <c r="E4" s="96" t="s">
        <v>4</v>
      </c>
      <c r="F4" s="96" t="s">
        <v>210</v>
      </c>
      <c r="G4" s="96" t="s">
        <v>212</v>
      </c>
      <c r="H4" s="105" t="s">
        <v>4</v>
      </c>
      <c r="I4" s="96" t="s">
        <v>210</v>
      </c>
      <c r="J4" s="96" t="s">
        <v>212</v>
      </c>
      <c r="K4" s="1"/>
    </row>
    <row r="5" spans="1:15" ht="15" customHeight="1" x14ac:dyDescent="0.15">
      <c r="B5" s="35"/>
      <c r="C5" s="88"/>
      <c r="D5" s="36"/>
      <c r="E5" s="37"/>
      <c r="F5" s="37"/>
      <c r="G5" s="37"/>
      <c r="H5" s="107">
        <f>E$9</f>
        <v>739</v>
      </c>
      <c r="I5" s="2">
        <f>F$9</f>
        <v>667</v>
      </c>
      <c r="J5" s="2">
        <f>G$9</f>
        <v>72</v>
      </c>
      <c r="K5" s="90"/>
      <c r="L5" s="90"/>
      <c r="M5" s="90"/>
      <c r="N5" s="90"/>
      <c r="O5" s="90"/>
    </row>
    <row r="6" spans="1:15" ht="15" customHeight="1" x14ac:dyDescent="0.15">
      <c r="B6" s="34" t="s">
        <v>117</v>
      </c>
      <c r="C6" s="233"/>
      <c r="D6" s="7"/>
      <c r="E6" s="18">
        <v>253</v>
      </c>
      <c r="F6" s="18">
        <v>232</v>
      </c>
      <c r="G6" s="18">
        <v>21</v>
      </c>
      <c r="H6" s="109">
        <f t="shared" ref="H6:J8" si="0">E6/H$5*100</f>
        <v>34.235453315290933</v>
      </c>
      <c r="I6" s="4">
        <f t="shared" si="0"/>
        <v>34.782608695652172</v>
      </c>
      <c r="J6" s="4">
        <f t="shared" si="0"/>
        <v>29.166666666666668</v>
      </c>
      <c r="K6" s="80"/>
      <c r="L6" s="80"/>
      <c r="M6" s="80"/>
      <c r="N6" s="80"/>
      <c r="O6" s="80"/>
    </row>
    <row r="7" spans="1:15" ht="15" customHeight="1" x14ac:dyDescent="0.15">
      <c r="B7" s="34" t="s">
        <v>118</v>
      </c>
      <c r="C7" s="233"/>
      <c r="D7" s="7"/>
      <c r="E7" s="18">
        <v>466</v>
      </c>
      <c r="F7" s="18">
        <v>420</v>
      </c>
      <c r="G7" s="18">
        <v>46</v>
      </c>
      <c r="H7" s="109">
        <f t="shared" si="0"/>
        <v>63.058186738836262</v>
      </c>
      <c r="I7" s="4">
        <f t="shared" si="0"/>
        <v>62.968515742128936</v>
      </c>
      <c r="J7" s="4">
        <f t="shared" si="0"/>
        <v>63.888888888888886</v>
      </c>
      <c r="K7" s="80"/>
      <c r="L7" s="80"/>
      <c r="M7" s="80"/>
      <c r="N7" s="80"/>
      <c r="O7" s="80"/>
    </row>
    <row r="8" spans="1:15" ht="15" customHeight="1" x14ac:dyDescent="0.15">
      <c r="B8" s="35" t="s">
        <v>0</v>
      </c>
      <c r="C8" s="88"/>
      <c r="D8" s="36"/>
      <c r="E8" s="19">
        <v>20</v>
      </c>
      <c r="F8" s="19">
        <v>15</v>
      </c>
      <c r="G8" s="19">
        <v>5</v>
      </c>
      <c r="H8" s="113">
        <f t="shared" si="0"/>
        <v>2.7063599458728009</v>
      </c>
      <c r="I8" s="5">
        <f t="shared" si="0"/>
        <v>2.2488755622188905</v>
      </c>
      <c r="J8" s="5">
        <f t="shared" si="0"/>
        <v>6.9444444444444446</v>
      </c>
      <c r="K8" s="23"/>
      <c r="L8" s="23"/>
      <c r="M8" s="23"/>
      <c r="N8" s="23"/>
      <c r="O8" s="23"/>
    </row>
    <row r="9" spans="1:15" ht="15" customHeight="1" x14ac:dyDescent="0.15">
      <c r="B9" s="38" t="s">
        <v>1</v>
      </c>
      <c r="C9" s="78"/>
      <c r="D9" s="28"/>
      <c r="E9" s="39">
        <f>SUM(E6:E8)</f>
        <v>739</v>
      </c>
      <c r="F9" s="39">
        <f>SUM(F6:F8)</f>
        <v>667</v>
      </c>
      <c r="G9" s="39">
        <f>SUM(G6:G8)</f>
        <v>72</v>
      </c>
      <c r="H9" s="110">
        <f>IF(SUM(H6:H8)&gt;100,"－",SUM(H6:H8))</f>
        <v>100</v>
      </c>
      <c r="I9" s="6">
        <f>IF(SUM(I6:I8)&gt;100,"－",SUM(I6:I8))</f>
        <v>99.999999999999986</v>
      </c>
      <c r="J9" s="6">
        <f>IF(SUM(J6:J8)&gt;100,"－",SUM(J6:J8))</f>
        <v>100</v>
      </c>
      <c r="K9" s="23"/>
      <c r="L9" s="23"/>
      <c r="M9" s="23"/>
      <c r="N9" s="23"/>
      <c r="O9" s="23"/>
    </row>
    <row r="10" spans="1:15" ht="15" customHeight="1" x14ac:dyDescent="0.15">
      <c r="B10" s="62"/>
      <c r="C10" s="45"/>
      <c r="D10" s="45"/>
      <c r="E10" s="45"/>
      <c r="F10" s="45"/>
      <c r="G10" s="92"/>
      <c r="H10" s="46"/>
      <c r="I10" s="1"/>
      <c r="J10" s="1"/>
      <c r="K10" s="1"/>
    </row>
    <row r="11" spans="1:15" ht="15" customHeight="1" x14ac:dyDescent="0.15">
      <c r="A11" s="1" t="s">
        <v>662</v>
      </c>
      <c r="B11" s="22"/>
      <c r="G11" s="1"/>
      <c r="H11" s="1"/>
      <c r="I11" s="1"/>
      <c r="J11" s="1"/>
      <c r="K11" s="1"/>
    </row>
    <row r="12" spans="1:15" ht="15" customHeight="1" x14ac:dyDescent="0.15">
      <c r="B12" s="64"/>
      <c r="C12" s="33"/>
      <c r="D12" s="33"/>
      <c r="E12" s="79"/>
      <c r="F12" s="83" t="s">
        <v>2</v>
      </c>
      <c r="G12" s="86"/>
      <c r="H12" s="106"/>
      <c r="I12" s="83" t="s">
        <v>3</v>
      </c>
      <c r="J12" s="84"/>
      <c r="K12" s="1"/>
    </row>
    <row r="13" spans="1:15" ht="19.2" x14ac:dyDescent="0.15">
      <c r="B13" s="77"/>
      <c r="C13" s="7"/>
      <c r="D13" s="7"/>
      <c r="E13" s="96" t="s">
        <v>4</v>
      </c>
      <c r="F13" s="96" t="s">
        <v>210</v>
      </c>
      <c r="G13" s="96" t="s">
        <v>212</v>
      </c>
      <c r="H13" s="105" t="s">
        <v>4</v>
      </c>
      <c r="I13" s="96" t="s">
        <v>210</v>
      </c>
      <c r="J13" s="96" t="s">
        <v>212</v>
      </c>
      <c r="K13" s="1"/>
    </row>
    <row r="14" spans="1:15" ht="15" customHeight="1" x14ac:dyDescent="0.15">
      <c r="B14" s="35"/>
      <c r="C14" s="88"/>
      <c r="D14" s="36"/>
      <c r="E14" s="37"/>
      <c r="F14" s="37"/>
      <c r="G14" s="37"/>
      <c r="H14" s="107">
        <f>E$9</f>
        <v>739</v>
      </c>
      <c r="I14" s="2">
        <f>F$9</f>
        <v>667</v>
      </c>
      <c r="J14" s="2">
        <f>G$9</f>
        <v>72</v>
      </c>
      <c r="K14" s="90"/>
      <c r="L14" s="90"/>
      <c r="M14" s="90"/>
      <c r="N14" s="90"/>
      <c r="O14" s="90"/>
    </row>
    <row r="15" spans="1:15" ht="15" customHeight="1" x14ac:dyDescent="0.15">
      <c r="B15" s="34" t="s">
        <v>117</v>
      </c>
      <c r="C15" s="233"/>
      <c r="D15" s="7"/>
      <c r="E15" s="18">
        <v>531</v>
      </c>
      <c r="F15" s="18">
        <v>476</v>
      </c>
      <c r="G15" s="18">
        <v>55</v>
      </c>
      <c r="H15" s="109">
        <f t="shared" ref="H15:J17" si="1">E15/H$5*100</f>
        <v>71.853856562922871</v>
      </c>
      <c r="I15" s="4">
        <f t="shared" si="1"/>
        <v>71.364317841079455</v>
      </c>
      <c r="J15" s="4">
        <f t="shared" si="1"/>
        <v>76.388888888888886</v>
      </c>
      <c r="K15" s="80"/>
      <c r="L15" s="80"/>
      <c r="M15" s="80"/>
      <c r="N15" s="80"/>
      <c r="O15" s="80"/>
    </row>
    <row r="16" spans="1:15" ht="15" customHeight="1" x14ac:dyDescent="0.15">
      <c r="B16" s="34" t="s">
        <v>118</v>
      </c>
      <c r="C16" s="233"/>
      <c r="D16" s="7"/>
      <c r="E16" s="18">
        <v>184</v>
      </c>
      <c r="F16" s="18">
        <v>174</v>
      </c>
      <c r="G16" s="18">
        <v>10</v>
      </c>
      <c r="H16" s="109">
        <f t="shared" si="1"/>
        <v>24.89851150202977</v>
      </c>
      <c r="I16" s="4">
        <f t="shared" si="1"/>
        <v>26.086956521739129</v>
      </c>
      <c r="J16" s="4">
        <f t="shared" si="1"/>
        <v>13.888888888888889</v>
      </c>
      <c r="K16" s="80"/>
      <c r="L16" s="80"/>
      <c r="M16" s="80"/>
      <c r="N16" s="80"/>
      <c r="O16" s="80"/>
    </row>
    <row r="17" spans="1:15" ht="15" customHeight="1" x14ac:dyDescent="0.15">
      <c r="B17" s="35" t="s">
        <v>0</v>
      </c>
      <c r="C17" s="88"/>
      <c r="D17" s="36"/>
      <c r="E17" s="19">
        <v>24</v>
      </c>
      <c r="F17" s="19">
        <v>17</v>
      </c>
      <c r="G17" s="19">
        <v>7</v>
      </c>
      <c r="H17" s="113">
        <f t="shared" si="1"/>
        <v>3.247631935047361</v>
      </c>
      <c r="I17" s="5">
        <f t="shared" si="1"/>
        <v>2.5487256371814091</v>
      </c>
      <c r="J17" s="5">
        <f t="shared" si="1"/>
        <v>9.7222222222222232</v>
      </c>
      <c r="K17" s="23"/>
      <c r="L17" s="23"/>
      <c r="M17" s="23"/>
      <c r="N17" s="23"/>
      <c r="O17" s="23"/>
    </row>
    <row r="18" spans="1:15" ht="15" customHeight="1" x14ac:dyDescent="0.15">
      <c r="B18" s="38" t="s">
        <v>1</v>
      </c>
      <c r="C18" s="78"/>
      <c r="D18" s="28"/>
      <c r="E18" s="39">
        <f>SUM(E15:E17)</f>
        <v>739</v>
      </c>
      <c r="F18" s="39">
        <f>SUM(F15:F17)</f>
        <v>667</v>
      </c>
      <c r="G18" s="39">
        <f>SUM(G15:G17)</f>
        <v>72</v>
      </c>
      <c r="H18" s="110">
        <f>IF(SUM(H15:H17)&gt;100,"－",SUM(H15:H17))</f>
        <v>100</v>
      </c>
      <c r="I18" s="6">
        <f>IF(SUM(I15:I17)&gt;100,"－",SUM(I15:I17))</f>
        <v>99.999999999999986</v>
      </c>
      <c r="J18" s="6">
        <f>IF(SUM(J15:J17)&gt;100,"－",SUM(J15:J17))</f>
        <v>100</v>
      </c>
      <c r="K18" s="23"/>
      <c r="L18" s="23"/>
      <c r="M18" s="23"/>
      <c r="N18" s="23"/>
      <c r="O18" s="23"/>
    </row>
    <row r="19" spans="1:15" ht="15" customHeight="1" x14ac:dyDescent="0.15">
      <c r="B19" s="62"/>
      <c r="C19" s="45"/>
      <c r="D19" s="45"/>
      <c r="E19" s="45"/>
      <c r="F19" s="45"/>
      <c r="G19" s="92"/>
      <c r="H19" s="46"/>
      <c r="I19" s="1"/>
      <c r="J19" s="1"/>
      <c r="K19" s="1"/>
    </row>
    <row r="20" spans="1:15" ht="15" customHeight="1" x14ac:dyDescent="0.15">
      <c r="A20" s="1" t="s">
        <v>663</v>
      </c>
      <c r="B20" s="22"/>
      <c r="G20" s="1"/>
      <c r="H20" s="1"/>
      <c r="I20" s="1"/>
      <c r="J20" s="1"/>
      <c r="K20" s="1"/>
    </row>
    <row r="21" spans="1:15" ht="15" customHeight="1" x14ac:dyDescent="0.15">
      <c r="B21" s="64"/>
      <c r="C21" s="33"/>
      <c r="D21" s="33"/>
      <c r="E21" s="79"/>
      <c r="F21" s="83" t="s">
        <v>2</v>
      </c>
      <c r="G21" s="86"/>
      <c r="H21" s="106"/>
      <c r="I21" s="83" t="s">
        <v>3</v>
      </c>
      <c r="J21" s="84"/>
      <c r="K21" s="1"/>
    </row>
    <row r="22" spans="1:15" ht="19.2" x14ac:dyDescent="0.15">
      <c r="B22" s="77"/>
      <c r="C22" s="7"/>
      <c r="D22" s="7"/>
      <c r="E22" s="96" t="s">
        <v>4</v>
      </c>
      <c r="F22" s="96" t="s">
        <v>210</v>
      </c>
      <c r="G22" s="96" t="s">
        <v>212</v>
      </c>
      <c r="H22" s="105" t="s">
        <v>4</v>
      </c>
      <c r="I22" s="96" t="s">
        <v>210</v>
      </c>
      <c r="J22" s="96" t="s">
        <v>212</v>
      </c>
      <c r="K22" s="1"/>
    </row>
    <row r="23" spans="1:15" ht="15" customHeight="1" x14ac:dyDescent="0.15">
      <c r="B23" s="35"/>
      <c r="C23" s="88"/>
      <c r="D23" s="36"/>
      <c r="E23" s="37"/>
      <c r="F23" s="37"/>
      <c r="G23" s="37"/>
      <c r="H23" s="107">
        <f>E$9</f>
        <v>739</v>
      </c>
      <c r="I23" s="2">
        <f>F$9</f>
        <v>667</v>
      </c>
      <c r="J23" s="2">
        <f>G$9</f>
        <v>72</v>
      </c>
      <c r="K23" s="90"/>
      <c r="L23" s="90"/>
      <c r="M23" s="90"/>
      <c r="N23" s="90"/>
      <c r="O23" s="90"/>
    </row>
    <row r="24" spans="1:15" ht="15" customHeight="1" x14ac:dyDescent="0.15">
      <c r="B24" s="34" t="s">
        <v>117</v>
      </c>
      <c r="C24" s="233"/>
      <c r="D24" s="7"/>
      <c r="E24" s="18">
        <v>306</v>
      </c>
      <c r="F24" s="18">
        <v>257</v>
      </c>
      <c r="G24" s="18">
        <v>49</v>
      </c>
      <c r="H24" s="109">
        <f t="shared" ref="H24:J26" si="2">E24/H$5*100</f>
        <v>41.407307171853859</v>
      </c>
      <c r="I24" s="4">
        <f t="shared" si="2"/>
        <v>38.530734632683661</v>
      </c>
      <c r="J24" s="4">
        <f t="shared" si="2"/>
        <v>68.055555555555557</v>
      </c>
      <c r="K24" s="80"/>
      <c r="L24" s="80"/>
      <c r="M24" s="80"/>
      <c r="N24" s="80"/>
      <c r="O24" s="80"/>
    </row>
    <row r="25" spans="1:15" ht="15" customHeight="1" x14ac:dyDescent="0.15">
      <c r="B25" s="34" t="s">
        <v>118</v>
      </c>
      <c r="C25" s="233"/>
      <c r="D25" s="7"/>
      <c r="E25" s="18">
        <v>413</v>
      </c>
      <c r="F25" s="18">
        <v>394</v>
      </c>
      <c r="G25" s="18">
        <v>19</v>
      </c>
      <c r="H25" s="109">
        <f t="shared" si="2"/>
        <v>55.886332882273337</v>
      </c>
      <c r="I25" s="4">
        <f t="shared" si="2"/>
        <v>59.070464767616194</v>
      </c>
      <c r="J25" s="4">
        <f t="shared" si="2"/>
        <v>26.388888888888889</v>
      </c>
      <c r="K25" s="80"/>
      <c r="L25" s="80"/>
      <c r="M25" s="80"/>
      <c r="N25" s="80"/>
      <c r="O25" s="80"/>
    </row>
    <row r="26" spans="1:15" ht="15" customHeight="1" x14ac:dyDescent="0.15">
      <c r="B26" s="35" t="s">
        <v>0</v>
      </c>
      <c r="C26" s="88"/>
      <c r="D26" s="36"/>
      <c r="E26" s="19">
        <v>20</v>
      </c>
      <c r="F26" s="19">
        <v>16</v>
      </c>
      <c r="G26" s="19">
        <v>4</v>
      </c>
      <c r="H26" s="113">
        <f t="shared" si="2"/>
        <v>2.7063599458728009</v>
      </c>
      <c r="I26" s="5">
        <f t="shared" si="2"/>
        <v>2.39880059970015</v>
      </c>
      <c r="J26" s="5">
        <f t="shared" si="2"/>
        <v>5.5555555555555554</v>
      </c>
      <c r="K26" s="23"/>
      <c r="L26" s="23"/>
      <c r="M26" s="23"/>
      <c r="N26" s="23"/>
      <c r="O26" s="23"/>
    </row>
    <row r="27" spans="1:15" ht="15" customHeight="1" x14ac:dyDescent="0.15">
      <c r="B27" s="38" t="s">
        <v>1</v>
      </c>
      <c r="C27" s="78"/>
      <c r="D27" s="28"/>
      <c r="E27" s="39">
        <f>SUM(E24:E26)</f>
        <v>739</v>
      </c>
      <c r="F27" s="39">
        <f>SUM(F24:F26)</f>
        <v>667</v>
      </c>
      <c r="G27" s="39">
        <f>SUM(G24:G26)</f>
        <v>72</v>
      </c>
      <c r="H27" s="110">
        <f>IF(SUM(H24:H26)&gt;100,"－",SUM(H24:H26))</f>
        <v>100</v>
      </c>
      <c r="I27" s="6">
        <f>IF(SUM(I24:I26)&gt;100,"－",SUM(I24:I26))</f>
        <v>100.00000000000001</v>
      </c>
      <c r="J27" s="6">
        <f>IF(SUM(J24:J26)&gt;100,"－",SUM(J24:J26))</f>
        <v>100</v>
      </c>
      <c r="K27" s="23"/>
      <c r="L27" s="23"/>
      <c r="M27" s="23"/>
      <c r="N27" s="23"/>
      <c r="O27" s="23"/>
    </row>
    <row r="28" spans="1:15" ht="15" customHeight="1" x14ac:dyDescent="0.15">
      <c r="B28" s="62"/>
      <c r="C28" s="45"/>
      <c r="D28" s="45"/>
      <c r="E28" s="45"/>
      <c r="F28" s="45"/>
      <c r="G28" s="92"/>
      <c r="H28" s="46"/>
      <c r="I28" s="1"/>
      <c r="J28" s="1"/>
      <c r="K28" s="1"/>
    </row>
    <row r="29" spans="1:15" ht="15" customHeight="1" x14ac:dyDescent="0.15">
      <c r="A29" s="1" t="s">
        <v>664</v>
      </c>
      <c r="B29" s="22"/>
      <c r="G29" s="1"/>
      <c r="H29" s="1"/>
      <c r="I29" s="1"/>
      <c r="J29" s="1"/>
      <c r="K29" s="1"/>
    </row>
    <row r="30" spans="1:15" ht="15" customHeight="1" x14ac:dyDescent="0.15">
      <c r="B30" s="64"/>
      <c r="C30" s="33"/>
      <c r="D30" s="33"/>
      <c r="E30" s="79"/>
      <c r="F30" s="83" t="s">
        <v>2</v>
      </c>
      <c r="G30" s="86"/>
      <c r="H30" s="106"/>
      <c r="I30" s="83" t="s">
        <v>3</v>
      </c>
      <c r="J30" s="84"/>
      <c r="K30" s="1"/>
    </row>
    <row r="31" spans="1:15" ht="19.2" x14ac:dyDescent="0.15">
      <c r="B31" s="77"/>
      <c r="C31" s="7"/>
      <c r="D31" s="7"/>
      <c r="E31" s="96" t="s">
        <v>4</v>
      </c>
      <c r="F31" s="96" t="s">
        <v>210</v>
      </c>
      <c r="G31" s="96" t="s">
        <v>212</v>
      </c>
      <c r="H31" s="105" t="s">
        <v>4</v>
      </c>
      <c r="I31" s="96" t="s">
        <v>210</v>
      </c>
      <c r="J31" s="96" t="s">
        <v>212</v>
      </c>
      <c r="K31" s="1"/>
    </row>
    <row r="32" spans="1:15" ht="15" customHeight="1" x14ac:dyDescent="0.15">
      <c r="B32" s="35"/>
      <c r="C32" s="88"/>
      <c r="D32" s="36"/>
      <c r="E32" s="37"/>
      <c r="F32" s="37"/>
      <c r="G32" s="37"/>
      <c r="H32" s="107">
        <f>E$9</f>
        <v>739</v>
      </c>
      <c r="I32" s="2">
        <f>F$9</f>
        <v>667</v>
      </c>
      <c r="J32" s="2">
        <f>G$9</f>
        <v>72</v>
      </c>
      <c r="K32" s="90"/>
      <c r="L32" s="90"/>
      <c r="M32" s="90"/>
      <c r="N32" s="90"/>
      <c r="O32" s="90"/>
    </row>
    <row r="33" spans="1:15" ht="15" customHeight="1" x14ac:dyDescent="0.15">
      <c r="B33" s="34" t="s">
        <v>117</v>
      </c>
      <c r="C33" s="233"/>
      <c r="D33" s="7"/>
      <c r="E33" s="18">
        <v>664</v>
      </c>
      <c r="F33" s="18">
        <v>603</v>
      </c>
      <c r="G33" s="18">
        <v>61</v>
      </c>
      <c r="H33" s="109">
        <f t="shared" ref="H33:J35" si="3">E33/H$5*100</f>
        <v>89.851150202976996</v>
      </c>
      <c r="I33" s="4">
        <f t="shared" si="3"/>
        <v>90.404797601199405</v>
      </c>
      <c r="J33" s="4">
        <f t="shared" si="3"/>
        <v>84.722222222222214</v>
      </c>
      <c r="K33" s="80"/>
      <c r="L33" s="80"/>
      <c r="M33" s="80"/>
      <c r="N33" s="80"/>
      <c r="O33" s="80"/>
    </row>
    <row r="34" spans="1:15" ht="15" customHeight="1" x14ac:dyDescent="0.15">
      <c r="B34" s="34" t="s">
        <v>118</v>
      </c>
      <c r="C34" s="233"/>
      <c r="D34" s="7"/>
      <c r="E34" s="18">
        <v>51</v>
      </c>
      <c r="F34" s="18">
        <v>44</v>
      </c>
      <c r="G34" s="18">
        <v>7</v>
      </c>
      <c r="H34" s="109">
        <f t="shared" si="3"/>
        <v>6.9012178619756437</v>
      </c>
      <c r="I34" s="4">
        <f t="shared" si="3"/>
        <v>6.5967016491754125</v>
      </c>
      <c r="J34" s="4">
        <f t="shared" si="3"/>
        <v>9.7222222222222232</v>
      </c>
      <c r="K34" s="80"/>
      <c r="L34" s="80"/>
      <c r="M34" s="80"/>
      <c r="N34" s="80"/>
      <c r="O34" s="80"/>
    </row>
    <row r="35" spans="1:15" ht="15" customHeight="1" x14ac:dyDescent="0.15">
      <c r="B35" s="35" t="s">
        <v>0</v>
      </c>
      <c r="C35" s="88"/>
      <c r="D35" s="36"/>
      <c r="E35" s="19">
        <v>24</v>
      </c>
      <c r="F35" s="19">
        <v>20</v>
      </c>
      <c r="G35" s="19">
        <v>4</v>
      </c>
      <c r="H35" s="113">
        <f t="shared" si="3"/>
        <v>3.247631935047361</v>
      </c>
      <c r="I35" s="5">
        <f t="shared" si="3"/>
        <v>2.9985007496251872</v>
      </c>
      <c r="J35" s="5">
        <f t="shared" si="3"/>
        <v>5.5555555555555554</v>
      </c>
      <c r="K35" s="23"/>
      <c r="L35" s="23"/>
      <c r="M35" s="23"/>
      <c r="N35" s="23"/>
      <c r="O35" s="23"/>
    </row>
    <row r="36" spans="1:15" ht="15" customHeight="1" x14ac:dyDescent="0.15">
      <c r="B36" s="38" t="s">
        <v>1</v>
      </c>
      <c r="C36" s="78"/>
      <c r="D36" s="28"/>
      <c r="E36" s="39">
        <f>SUM(E33:E35)</f>
        <v>739</v>
      </c>
      <c r="F36" s="39">
        <f>SUM(F33:F35)</f>
        <v>667</v>
      </c>
      <c r="G36" s="39">
        <f>SUM(G33:G35)</f>
        <v>72</v>
      </c>
      <c r="H36" s="110">
        <f>IF(SUM(H33:H35)&gt;100,"－",SUM(H33:H35))</f>
        <v>100</v>
      </c>
      <c r="I36" s="6">
        <f>IF(SUM(I33:I35)&gt;100,"－",SUM(I33:I35))</f>
        <v>100.00000000000001</v>
      </c>
      <c r="J36" s="6">
        <f>IF(SUM(J33:J35)&gt;100,"－",SUM(J33:J35))</f>
        <v>100</v>
      </c>
      <c r="K36" s="23"/>
      <c r="L36" s="23"/>
      <c r="M36" s="23"/>
      <c r="N36" s="23"/>
      <c r="O36" s="23"/>
    </row>
    <row r="37" spans="1:15" ht="15" customHeight="1" x14ac:dyDescent="0.15">
      <c r="B37" s="62"/>
      <c r="C37" s="45"/>
      <c r="D37" s="45"/>
      <c r="E37" s="45"/>
      <c r="F37" s="45"/>
      <c r="G37" s="92"/>
      <c r="H37" s="46"/>
      <c r="I37" s="1"/>
      <c r="J37" s="1"/>
      <c r="K37" s="1"/>
    </row>
    <row r="38" spans="1:15" ht="15" customHeight="1" x14ac:dyDescent="0.15">
      <c r="A38" s="43" t="s">
        <v>651</v>
      </c>
      <c r="F38" s="1"/>
      <c r="J38" s="1"/>
      <c r="K38" s="1"/>
    </row>
    <row r="39" spans="1:15" ht="15" customHeight="1" x14ac:dyDescent="0.15">
      <c r="A39" s="1" t="s">
        <v>674</v>
      </c>
      <c r="B39" s="22"/>
      <c r="C39" s="7"/>
      <c r="D39" s="7"/>
      <c r="E39" s="7"/>
      <c r="I39" s="1"/>
      <c r="J39" s="1"/>
      <c r="K39" s="1"/>
    </row>
    <row r="40" spans="1:15" ht="15" customHeight="1" x14ac:dyDescent="0.15">
      <c r="B40" s="64"/>
      <c r="C40" s="33"/>
      <c r="D40" s="33"/>
      <c r="E40" s="79"/>
      <c r="F40" s="83" t="s">
        <v>2</v>
      </c>
      <c r="G40" s="86"/>
      <c r="H40" s="106"/>
      <c r="I40" s="83" t="s">
        <v>3</v>
      </c>
      <c r="J40" s="84"/>
      <c r="K40" s="1"/>
    </row>
    <row r="41" spans="1:15" ht="19.2" x14ac:dyDescent="0.15">
      <c r="B41" s="77"/>
      <c r="C41" s="7"/>
      <c r="D41" s="7"/>
      <c r="E41" s="96" t="s">
        <v>4</v>
      </c>
      <c r="F41" s="96" t="s">
        <v>210</v>
      </c>
      <c r="G41" s="96" t="s">
        <v>212</v>
      </c>
      <c r="H41" s="105" t="s">
        <v>4</v>
      </c>
      <c r="I41" s="96" t="s">
        <v>210</v>
      </c>
      <c r="J41" s="96" t="s">
        <v>212</v>
      </c>
      <c r="K41" s="1"/>
    </row>
    <row r="42" spans="1:15" ht="15" customHeight="1" x14ac:dyDescent="0.15">
      <c r="B42" s="35"/>
      <c r="C42" s="88"/>
      <c r="D42" s="36"/>
      <c r="E42" s="37"/>
      <c r="F42" s="37"/>
      <c r="G42" s="37"/>
      <c r="H42" s="107">
        <f>E$34</f>
        <v>51</v>
      </c>
      <c r="I42" s="2">
        <f>F$34</f>
        <v>44</v>
      </c>
      <c r="J42" s="2">
        <f>G$34</f>
        <v>7</v>
      </c>
      <c r="K42" s="90"/>
      <c r="L42" s="90"/>
      <c r="M42" s="90"/>
      <c r="N42" s="90"/>
      <c r="O42" s="90"/>
    </row>
    <row r="43" spans="1:15" ht="15" customHeight="1" x14ac:dyDescent="0.15">
      <c r="B43" s="34" t="s">
        <v>119</v>
      </c>
      <c r="C43" s="233"/>
      <c r="D43" s="7"/>
      <c r="E43" s="18">
        <v>6</v>
      </c>
      <c r="F43" s="18">
        <v>5</v>
      </c>
      <c r="G43" s="18">
        <v>1</v>
      </c>
      <c r="H43" s="109">
        <f t="shared" ref="H43:J50" si="4">E43/H$42*100</f>
        <v>11.76470588235294</v>
      </c>
      <c r="I43" s="4">
        <f t="shared" si="4"/>
        <v>11.363636363636363</v>
      </c>
      <c r="J43" s="4">
        <f t="shared" si="4"/>
        <v>14.285714285714285</v>
      </c>
      <c r="K43" s="80"/>
      <c r="L43" s="80"/>
      <c r="M43" s="80"/>
      <c r="N43" s="80"/>
      <c r="O43" s="80"/>
    </row>
    <row r="44" spans="1:15" ht="15" customHeight="1" x14ac:dyDescent="0.15">
      <c r="B44" s="34" t="s">
        <v>120</v>
      </c>
      <c r="C44" s="233"/>
      <c r="D44" s="7"/>
      <c r="E44" s="18">
        <v>10</v>
      </c>
      <c r="F44" s="18">
        <v>9</v>
      </c>
      <c r="G44" s="18">
        <v>1</v>
      </c>
      <c r="H44" s="109">
        <f t="shared" si="4"/>
        <v>19.607843137254903</v>
      </c>
      <c r="I44" s="4">
        <f t="shared" si="4"/>
        <v>20.454545454545457</v>
      </c>
      <c r="J44" s="4">
        <f t="shared" si="4"/>
        <v>14.285714285714285</v>
      </c>
      <c r="K44" s="80"/>
      <c r="L44" s="80"/>
      <c r="M44" s="80"/>
      <c r="N44" s="80"/>
      <c r="O44" s="80"/>
    </row>
    <row r="45" spans="1:15" ht="15" customHeight="1" x14ac:dyDescent="0.15">
      <c r="B45" s="34" t="s">
        <v>121</v>
      </c>
      <c r="C45" s="233"/>
      <c r="D45" s="7"/>
      <c r="E45" s="18">
        <v>8</v>
      </c>
      <c r="F45" s="18">
        <v>7</v>
      </c>
      <c r="G45" s="18">
        <v>1</v>
      </c>
      <c r="H45" s="109">
        <f t="shared" si="4"/>
        <v>15.686274509803921</v>
      </c>
      <c r="I45" s="4">
        <f t="shared" si="4"/>
        <v>15.909090909090908</v>
      </c>
      <c r="J45" s="4">
        <f t="shared" si="4"/>
        <v>14.285714285714285</v>
      </c>
      <c r="K45" s="80"/>
      <c r="L45" s="80"/>
      <c r="M45" s="80"/>
      <c r="N45" s="80"/>
      <c r="O45" s="80"/>
    </row>
    <row r="46" spans="1:15" ht="15" customHeight="1" x14ac:dyDescent="0.15">
      <c r="B46" s="34" t="s">
        <v>122</v>
      </c>
      <c r="C46" s="233"/>
      <c r="D46" s="7"/>
      <c r="E46" s="18">
        <v>7</v>
      </c>
      <c r="F46" s="18">
        <v>6</v>
      </c>
      <c r="G46" s="18">
        <v>1</v>
      </c>
      <c r="H46" s="109">
        <f t="shared" si="4"/>
        <v>13.725490196078432</v>
      </c>
      <c r="I46" s="4">
        <f t="shared" si="4"/>
        <v>13.636363636363635</v>
      </c>
      <c r="J46" s="4">
        <f t="shared" si="4"/>
        <v>14.285714285714285</v>
      </c>
      <c r="K46" s="80"/>
      <c r="L46" s="80"/>
      <c r="M46" s="80"/>
      <c r="N46" s="80"/>
      <c r="O46" s="80"/>
    </row>
    <row r="47" spans="1:15" ht="15" customHeight="1" x14ac:dyDescent="0.15">
      <c r="B47" s="34" t="s">
        <v>123</v>
      </c>
      <c r="C47" s="233"/>
      <c r="D47" s="7"/>
      <c r="E47" s="18">
        <v>4</v>
      </c>
      <c r="F47" s="18">
        <v>4</v>
      </c>
      <c r="G47" s="18">
        <v>0</v>
      </c>
      <c r="H47" s="109">
        <f t="shared" si="4"/>
        <v>7.8431372549019605</v>
      </c>
      <c r="I47" s="4">
        <f t="shared" si="4"/>
        <v>9.0909090909090917</v>
      </c>
      <c r="J47" s="4">
        <f t="shared" si="4"/>
        <v>0</v>
      </c>
      <c r="K47" s="80"/>
      <c r="L47" s="80"/>
      <c r="M47" s="80"/>
      <c r="N47" s="80"/>
      <c r="O47" s="80"/>
    </row>
    <row r="48" spans="1:15" ht="15" customHeight="1" x14ac:dyDescent="0.15">
      <c r="B48" s="34" t="s">
        <v>124</v>
      </c>
      <c r="C48" s="233"/>
      <c r="D48" s="7"/>
      <c r="E48" s="18">
        <v>3</v>
      </c>
      <c r="F48" s="18">
        <v>2</v>
      </c>
      <c r="G48" s="18">
        <v>1</v>
      </c>
      <c r="H48" s="109">
        <f t="shared" si="4"/>
        <v>5.8823529411764701</v>
      </c>
      <c r="I48" s="4">
        <f t="shared" si="4"/>
        <v>4.5454545454545459</v>
      </c>
      <c r="J48" s="4">
        <f t="shared" si="4"/>
        <v>14.285714285714285</v>
      </c>
      <c r="K48" s="80"/>
      <c r="L48" s="80"/>
      <c r="M48" s="80"/>
      <c r="N48" s="80"/>
      <c r="O48" s="80"/>
    </row>
    <row r="49" spans="2:15" ht="15" customHeight="1" x14ac:dyDescent="0.15">
      <c r="B49" s="34" t="s">
        <v>505</v>
      </c>
      <c r="C49" s="233"/>
      <c r="D49" s="7"/>
      <c r="E49" s="18">
        <v>4</v>
      </c>
      <c r="F49" s="18">
        <v>4</v>
      </c>
      <c r="G49" s="18">
        <v>0</v>
      </c>
      <c r="H49" s="109">
        <f t="shared" si="4"/>
        <v>7.8431372549019605</v>
      </c>
      <c r="I49" s="4">
        <f t="shared" si="4"/>
        <v>9.0909090909090917</v>
      </c>
      <c r="J49" s="4">
        <f t="shared" si="4"/>
        <v>0</v>
      </c>
      <c r="K49" s="80"/>
      <c r="L49" s="80"/>
      <c r="M49" s="80"/>
      <c r="N49" s="80"/>
      <c r="O49" s="80"/>
    </row>
    <row r="50" spans="2:15" ht="15" customHeight="1" x14ac:dyDescent="0.15">
      <c r="B50" s="35" t="s">
        <v>0</v>
      </c>
      <c r="C50" s="88"/>
      <c r="D50" s="36"/>
      <c r="E50" s="19">
        <v>9</v>
      </c>
      <c r="F50" s="19">
        <v>7</v>
      </c>
      <c r="G50" s="19">
        <v>2</v>
      </c>
      <c r="H50" s="113">
        <f t="shared" si="4"/>
        <v>17.647058823529413</v>
      </c>
      <c r="I50" s="5">
        <f t="shared" si="4"/>
        <v>15.909090909090908</v>
      </c>
      <c r="J50" s="5">
        <f t="shared" si="4"/>
        <v>28.571428571428569</v>
      </c>
      <c r="K50" s="23"/>
      <c r="L50" s="23"/>
      <c r="M50" s="23"/>
      <c r="N50" s="23"/>
      <c r="O50" s="23"/>
    </row>
    <row r="51" spans="2:15" ht="15" customHeight="1" x14ac:dyDescent="0.15">
      <c r="B51" s="38" t="s">
        <v>1</v>
      </c>
      <c r="C51" s="78"/>
      <c r="D51" s="28"/>
      <c r="E51" s="39">
        <f>SUM(E43:E50)</f>
        <v>51</v>
      </c>
      <c r="F51" s="39">
        <f>SUM(F43:F50)</f>
        <v>44</v>
      </c>
      <c r="G51" s="39">
        <f>SUM(G43:G50)</f>
        <v>7</v>
      </c>
      <c r="H51" s="110">
        <f>IF(SUM(H43:H50)&gt;100,"－",SUM(H43:H50))</f>
        <v>100</v>
      </c>
      <c r="I51" s="6">
        <f>IF(SUM(I43:I50)&gt;100,"－",SUM(I43:I50))</f>
        <v>100</v>
      </c>
      <c r="J51" s="6">
        <f>IF(SUM(J43:J50)&gt;100,"－",SUM(J43:J50))</f>
        <v>99.999999999999986</v>
      </c>
      <c r="K51" s="23"/>
      <c r="L51" s="23"/>
      <c r="M51" s="23"/>
      <c r="N51" s="23"/>
      <c r="O51" s="23"/>
    </row>
    <row r="52" spans="2:15" ht="15" customHeight="1" x14ac:dyDescent="0.15">
      <c r="B52" s="38" t="s">
        <v>107</v>
      </c>
      <c r="C52" s="78"/>
      <c r="D52" s="29"/>
      <c r="E52" s="41">
        <v>29.285714285714285</v>
      </c>
      <c r="F52" s="71">
        <v>29.864864864864863</v>
      </c>
      <c r="G52" s="71">
        <v>25</v>
      </c>
      <c r="H52" s="23"/>
      <c r="I52" s="23"/>
      <c r="J52" s="23"/>
      <c r="K52" s="23"/>
      <c r="L52" s="23"/>
      <c r="M52" s="23"/>
      <c r="N52" s="23"/>
      <c r="O52" s="23"/>
    </row>
    <row r="53" spans="2:15" ht="15" customHeight="1" x14ac:dyDescent="0.15">
      <c r="B53" s="38" t="s">
        <v>108</v>
      </c>
      <c r="C53" s="78"/>
      <c r="D53" s="29"/>
      <c r="E53" s="185">
        <v>130</v>
      </c>
      <c r="F53" s="47">
        <v>130</v>
      </c>
      <c r="G53" s="47">
        <v>55</v>
      </c>
      <c r="H53" s="23"/>
      <c r="I53" s="23"/>
      <c r="J53" s="23"/>
      <c r="K53" s="23"/>
      <c r="L53" s="23"/>
      <c r="M53" s="23"/>
      <c r="N53" s="23"/>
      <c r="O53" s="23"/>
    </row>
    <row r="54" spans="2:15" ht="15" customHeight="1" x14ac:dyDescent="0.15">
      <c r="B54" s="85" t="s">
        <v>150</v>
      </c>
      <c r="C54" s="7"/>
      <c r="D54" s="7"/>
      <c r="E54" s="7"/>
      <c r="I54" s="1"/>
      <c r="J54" s="1"/>
      <c r="K54" s="1"/>
    </row>
    <row r="55" spans="2:15" ht="15" customHeight="1" x14ac:dyDescent="0.15">
      <c r="B55" s="64"/>
      <c r="C55" s="33"/>
      <c r="D55" s="33"/>
      <c r="E55" s="79"/>
      <c r="F55" s="83" t="s">
        <v>2</v>
      </c>
      <c r="G55" s="86"/>
      <c r="H55" s="106"/>
      <c r="I55" s="83" t="s">
        <v>3</v>
      </c>
      <c r="J55" s="84"/>
      <c r="K55" s="1"/>
    </row>
    <row r="56" spans="2:15" ht="19.2" x14ac:dyDescent="0.15">
      <c r="B56" s="77"/>
      <c r="C56" s="7"/>
      <c r="D56" s="7"/>
      <c r="E56" s="96" t="s">
        <v>4</v>
      </c>
      <c r="F56" s="96" t="s">
        <v>210</v>
      </c>
      <c r="G56" s="96" t="s">
        <v>212</v>
      </c>
      <c r="H56" s="105" t="s">
        <v>4</v>
      </c>
      <c r="I56" s="96" t="s">
        <v>210</v>
      </c>
      <c r="J56" s="96" t="s">
        <v>212</v>
      </c>
      <c r="K56" s="1"/>
    </row>
    <row r="57" spans="2:15" ht="15" customHeight="1" x14ac:dyDescent="0.15">
      <c r="B57" s="35"/>
      <c r="C57" s="88"/>
      <c r="D57" s="36"/>
      <c r="E57" s="37"/>
      <c r="F57" s="37"/>
      <c r="G57" s="37"/>
      <c r="H57" s="107">
        <f>E$34</f>
        <v>51</v>
      </c>
      <c r="I57" s="2">
        <f>F$34</f>
        <v>44</v>
      </c>
      <c r="J57" s="2">
        <f>G$34</f>
        <v>7</v>
      </c>
      <c r="K57" s="90"/>
      <c r="L57" s="90"/>
      <c r="M57" s="90"/>
      <c r="N57" s="90"/>
      <c r="O57" s="90"/>
    </row>
    <row r="58" spans="2:15" ht="15" customHeight="1" x14ac:dyDescent="0.15">
      <c r="B58" s="34" t="s">
        <v>119</v>
      </c>
      <c r="C58" s="233"/>
      <c r="D58" s="7"/>
      <c r="E58" s="18">
        <v>8</v>
      </c>
      <c r="F58" s="18">
        <v>7</v>
      </c>
      <c r="G58" s="18">
        <v>1</v>
      </c>
      <c r="H58" s="109">
        <f t="shared" ref="H58:J64" si="5">E58/H$57*100</f>
        <v>15.686274509803921</v>
      </c>
      <c r="I58" s="4">
        <f t="shared" si="5"/>
        <v>15.909090909090908</v>
      </c>
      <c r="J58" s="4">
        <f t="shared" si="5"/>
        <v>14.285714285714285</v>
      </c>
      <c r="K58" s="80"/>
      <c r="L58" s="80"/>
      <c r="M58" s="80"/>
      <c r="N58" s="80"/>
      <c r="O58" s="80"/>
    </row>
    <row r="59" spans="2:15" ht="15" customHeight="1" x14ac:dyDescent="0.15">
      <c r="B59" s="34" t="s">
        <v>120</v>
      </c>
      <c r="C59" s="233"/>
      <c r="D59" s="7"/>
      <c r="E59" s="18">
        <v>3</v>
      </c>
      <c r="F59" s="18">
        <v>3</v>
      </c>
      <c r="G59" s="18">
        <v>0</v>
      </c>
      <c r="H59" s="109">
        <f t="shared" si="5"/>
        <v>5.8823529411764701</v>
      </c>
      <c r="I59" s="4">
        <f t="shared" si="5"/>
        <v>6.8181818181818175</v>
      </c>
      <c r="J59" s="4">
        <f t="shared" si="5"/>
        <v>0</v>
      </c>
      <c r="K59" s="80"/>
      <c r="L59" s="80"/>
      <c r="M59" s="80"/>
      <c r="N59" s="80"/>
      <c r="O59" s="80"/>
    </row>
    <row r="60" spans="2:15" ht="15" customHeight="1" x14ac:dyDescent="0.15">
      <c r="B60" s="34" t="s">
        <v>121</v>
      </c>
      <c r="C60" s="233"/>
      <c r="D60" s="7"/>
      <c r="E60" s="18">
        <v>1</v>
      </c>
      <c r="F60" s="18">
        <v>1</v>
      </c>
      <c r="G60" s="18">
        <v>0</v>
      </c>
      <c r="H60" s="109">
        <f t="shared" si="5"/>
        <v>1.9607843137254901</v>
      </c>
      <c r="I60" s="4">
        <f t="shared" si="5"/>
        <v>2.2727272727272729</v>
      </c>
      <c r="J60" s="4">
        <f t="shared" si="5"/>
        <v>0</v>
      </c>
      <c r="K60" s="80"/>
      <c r="L60" s="80"/>
      <c r="M60" s="80"/>
      <c r="N60" s="80"/>
      <c r="O60" s="80"/>
    </row>
    <row r="61" spans="2:15" ht="15" customHeight="1" x14ac:dyDescent="0.15">
      <c r="B61" s="34" t="s">
        <v>122</v>
      </c>
      <c r="C61" s="233"/>
      <c r="D61" s="7"/>
      <c r="E61" s="18">
        <v>9</v>
      </c>
      <c r="F61" s="18">
        <v>9</v>
      </c>
      <c r="G61" s="18">
        <v>0</v>
      </c>
      <c r="H61" s="109">
        <f t="shared" si="5"/>
        <v>17.647058823529413</v>
      </c>
      <c r="I61" s="4">
        <f t="shared" si="5"/>
        <v>20.454545454545457</v>
      </c>
      <c r="J61" s="4">
        <f t="shared" si="5"/>
        <v>0</v>
      </c>
      <c r="K61" s="80"/>
      <c r="L61" s="80"/>
      <c r="M61" s="80"/>
      <c r="N61" s="80"/>
      <c r="O61" s="80"/>
    </row>
    <row r="62" spans="2:15" ht="15" customHeight="1" x14ac:dyDescent="0.15">
      <c r="B62" s="34" t="s">
        <v>123</v>
      </c>
      <c r="C62" s="233"/>
      <c r="D62" s="7"/>
      <c r="E62" s="18">
        <v>13</v>
      </c>
      <c r="F62" s="18">
        <v>10</v>
      </c>
      <c r="G62" s="18">
        <v>3</v>
      </c>
      <c r="H62" s="109">
        <f t="shared" si="5"/>
        <v>25.490196078431371</v>
      </c>
      <c r="I62" s="4">
        <f t="shared" si="5"/>
        <v>22.727272727272727</v>
      </c>
      <c r="J62" s="4">
        <f t="shared" si="5"/>
        <v>42.857142857142854</v>
      </c>
      <c r="K62" s="80"/>
      <c r="L62" s="80"/>
      <c r="M62" s="80"/>
      <c r="N62" s="80"/>
      <c r="O62" s="80"/>
    </row>
    <row r="63" spans="2:15" ht="15" customHeight="1" x14ac:dyDescent="0.15">
      <c r="B63" s="34" t="s">
        <v>205</v>
      </c>
      <c r="C63" s="233"/>
      <c r="D63" s="7"/>
      <c r="E63" s="18">
        <v>4</v>
      </c>
      <c r="F63" s="18">
        <v>4</v>
      </c>
      <c r="G63" s="18">
        <v>0</v>
      </c>
      <c r="H63" s="109">
        <f t="shared" si="5"/>
        <v>7.8431372549019605</v>
      </c>
      <c r="I63" s="4">
        <f t="shared" si="5"/>
        <v>9.0909090909090917</v>
      </c>
      <c r="J63" s="4">
        <f t="shared" si="5"/>
        <v>0</v>
      </c>
      <c r="K63" s="80"/>
      <c r="L63" s="80"/>
      <c r="M63" s="80"/>
      <c r="N63" s="80"/>
      <c r="O63" s="80"/>
    </row>
    <row r="64" spans="2:15" ht="15" customHeight="1" x14ac:dyDescent="0.15">
      <c r="B64" s="35" t="s">
        <v>0</v>
      </c>
      <c r="C64" s="88"/>
      <c r="D64" s="36"/>
      <c r="E64" s="19">
        <v>13</v>
      </c>
      <c r="F64" s="19">
        <v>10</v>
      </c>
      <c r="G64" s="19">
        <v>3</v>
      </c>
      <c r="H64" s="113">
        <f t="shared" si="5"/>
        <v>25.490196078431371</v>
      </c>
      <c r="I64" s="5">
        <f t="shared" si="5"/>
        <v>22.727272727272727</v>
      </c>
      <c r="J64" s="5">
        <f t="shared" si="5"/>
        <v>42.857142857142854</v>
      </c>
      <c r="K64" s="23"/>
      <c r="L64" s="23"/>
      <c r="M64" s="23"/>
      <c r="N64" s="23"/>
      <c r="O64" s="23"/>
    </row>
    <row r="65" spans="1:15" ht="15" customHeight="1" x14ac:dyDescent="0.15">
      <c r="B65" s="38" t="s">
        <v>1</v>
      </c>
      <c r="C65" s="78"/>
      <c r="D65" s="28"/>
      <c r="E65" s="39">
        <f>SUM(E58:E64)</f>
        <v>51</v>
      </c>
      <c r="F65" s="39">
        <f>SUM(F58:F64)</f>
        <v>44</v>
      </c>
      <c r="G65" s="39">
        <f>SUM(G58:G64)</f>
        <v>7</v>
      </c>
      <c r="H65" s="110">
        <f>IF(SUM(H58:H64)&gt;100,"－",SUM(H58:H64))</f>
        <v>99.999999999999986</v>
      </c>
      <c r="I65" s="6">
        <f>IF(SUM(I58:I64)&gt;100,"－",SUM(I58:I64))</f>
        <v>100</v>
      </c>
      <c r="J65" s="6">
        <f>IF(SUM(J58:J64)&gt;100,"－",SUM(J58:J64))</f>
        <v>100</v>
      </c>
      <c r="K65" s="23"/>
      <c r="L65" s="23"/>
      <c r="M65" s="23"/>
      <c r="N65" s="23"/>
      <c r="O65" s="23"/>
    </row>
    <row r="66" spans="1:15" ht="15" customHeight="1" x14ac:dyDescent="0.15">
      <c r="B66" s="38" t="s">
        <v>107</v>
      </c>
      <c r="C66" s="78"/>
      <c r="D66" s="29"/>
      <c r="E66" s="41">
        <v>31.564766583245508</v>
      </c>
      <c r="F66" s="71">
        <v>31.267232425783124</v>
      </c>
      <c r="G66" s="71">
        <v>34.093806921675778</v>
      </c>
      <c r="H66" s="23"/>
      <c r="I66" s="23"/>
      <c r="J66" s="23"/>
      <c r="K66" s="23"/>
      <c r="L66" s="23"/>
      <c r="M66" s="23"/>
      <c r="N66" s="23"/>
      <c r="O66" s="23"/>
    </row>
    <row r="67" spans="1:15" ht="15" customHeight="1" x14ac:dyDescent="0.15">
      <c r="B67" s="38" t="s">
        <v>108</v>
      </c>
      <c r="C67" s="78"/>
      <c r="D67" s="29"/>
      <c r="E67" s="41">
        <v>50</v>
      </c>
      <c r="F67" s="71">
        <v>50</v>
      </c>
      <c r="G67" s="71">
        <v>46.666666666666664</v>
      </c>
      <c r="H67" s="23"/>
      <c r="I67" s="23"/>
      <c r="J67" s="23"/>
      <c r="K67" s="23"/>
      <c r="L67" s="23"/>
      <c r="M67" s="23"/>
      <c r="N67" s="23"/>
      <c r="O67" s="23"/>
    </row>
    <row r="68" spans="1:15" ht="15" customHeight="1" x14ac:dyDescent="0.15">
      <c r="B68" s="62"/>
      <c r="C68" s="55"/>
      <c r="D68" s="55"/>
      <c r="E68" s="55"/>
      <c r="F68" s="55"/>
      <c r="G68" s="14"/>
      <c r="H68" s="14"/>
      <c r="I68" s="14"/>
      <c r="J68" s="1"/>
      <c r="K68" s="1"/>
    </row>
    <row r="69" spans="1:15" ht="15" customHeight="1" x14ac:dyDescent="0.15">
      <c r="A69" s="1" t="s">
        <v>665</v>
      </c>
      <c r="B69" s="22"/>
      <c r="G69" s="1"/>
      <c r="H69" s="1"/>
      <c r="I69" s="1"/>
      <c r="J69" s="1"/>
      <c r="K69" s="1"/>
    </row>
    <row r="70" spans="1:15" ht="15" customHeight="1" x14ac:dyDescent="0.15">
      <c r="B70" s="64"/>
      <c r="C70" s="33"/>
      <c r="D70" s="33"/>
      <c r="E70" s="79"/>
      <c r="F70" s="83" t="s">
        <v>2</v>
      </c>
      <c r="G70" s="86"/>
      <c r="H70" s="106"/>
      <c r="I70" s="83" t="s">
        <v>3</v>
      </c>
      <c r="J70" s="84"/>
      <c r="K70" s="1"/>
    </row>
    <row r="71" spans="1:15" ht="19.2" x14ac:dyDescent="0.15">
      <c r="B71" s="77"/>
      <c r="C71" s="7"/>
      <c r="D71" s="7"/>
      <c r="E71" s="96" t="s">
        <v>4</v>
      </c>
      <c r="F71" s="96" t="s">
        <v>210</v>
      </c>
      <c r="G71" s="96" t="s">
        <v>212</v>
      </c>
      <c r="H71" s="105" t="s">
        <v>4</v>
      </c>
      <c r="I71" s="96" t="s">
        <v>210</v>
      </c>
      <c r="J71" s="96" t="s">
        <v>212</v>
      </c>
      <c r="K71" s="1"/>
    </row>
    <row r="72" spans="1:15" ht="15" customHeight="1" x14ac:dyDescent="0.15">
      <c r="B72" s="35"/>
      <c r="C72" s="88"/>
      <c r="D72" s="36"/>
      <c r="E72" s="37"/>
      <c r="F72" s="37"/>
      <c r="G72" s="37"/>
      <c r="H72" s="107">
        <f>E$9</f>
        <v>739</v>
      </c>
      <c r="I72" s="2">
        <f>F$9</f>
        <v>667</v>
      </c>
      <c r="J72" s="2">
        <f>G$9</f>
        <v>72</v>
      </c>
      <c r="K72" s="90"/>
      <c r="L72" s="90"/>
      <c r="M72" s="90"/>
      <c r="N72" s="90"/>
      <c r="O72" s="90"/>
    </row>
    <row r="73" spans="1:15" ht="15" customHeight="1" x14ac:dyDescent="0.15">
      <c r="B73" s="34" t="s">
        <v>117</v>
      </c>
      <c r="C73" s="233"/>
      <c r="D73" s="7"/>
      <c r="E73" s="18">
        <v>526</v>
      </c>
      <c r="F73" s="18">
        <v>478</v>
      </c>
      <c r="G73" s="18">
        <v>48</v>
      </c>
      <c r="H73" s="109">
        <f t="shared" ref="H73:J75" si="6">E73/H$5*100</f>
        <v>71.17726657645467</v>
      </c>
      <c r="I73" s="4">
        <f t="shared" si="6"/>
        <v>71.664167916041976</v>
      </c>
      <c r="J73" s="4">
        <f t="shared" si="6"/>
        <v>66.666666666666657</v>
      </c>
      <c r="K73" s="80"/>
      <c r="L73" s="80"/>
      <c r="M73" s="80"/>
      <c r="N73" s="80"/>
      <c r="O73" s="80"/>
    </row>
    <row r="74" spans="1:15" ht="15" customHeight="1" x14ac:dyDescent="0.15">
      <c r="B74" s="34" t="s">
        <v>118</v>
      </c>
      <c r="C74" s="233"/>
      <c r="D74" s="7"/>
      <c r="E74" s="18">
        <v>192</v>
      </c>
      <c r="F74" s="18">
        <v>171</v>
      </c>
      <c r="G74" s="18">
        <v>21</v>
      </c>
      <c r="H74" s="109">
        <f t="shared" si="6"/>
        <v>25.981055480378888</v>
      </c>
      <c r="I74" s="4">
        <f t="shared" si="6"/>
        <v>25.637181409295351</v>
      </c>
      <c r="J74" s="4">
        <f t="shared" si="6"/>
        <v>29.166666666666668</v>
      </c>
      <c r="K74" s="80"/>
      <c r="L74" s="80"/>
      <c r="M74" s="80"/>
      <c r="N74" s="80"/>
      <c r="O74" s="80"/>
    </row>
    <row r="75" spans="1:15" ht="15" customHeight="1" x14ac:dyDescent="0.15">
      <c r="B75" s="35" t="s">
        <v>0</v>
      </c>
      <c r="C75" s="88"/>
      <c r="D75" s="36"/>
      <c r="E75" s="19">
        <v>21</v>
      </c>
      <c r="F75" s="19">
        <v>18</v>
      </c>
      <c r="G75" s="19">
        <v>3</v>
      </c>
      <c r="H75" s="113">
        <f t="shared" si="6"/>
        <v>2.8416779431664412</v>
      </c>
      <c r="I75" s="5">
        <f t="shared" si="6"/>
        <v>2.6986506746626686</v>
      </c>
      <c r="J75" s="5">
        <f t="shared" si="6"/>
        <v>4.1666666666666661</v>
      </c>
      <c r="K75" s="23"/>
      <c r="L75" s="23"/>
      <c r="M75" s="23"/>
      <c r="N75" s="23"/>
      <c r="O75" s="23"/>
    </row>
    <row r="76" spans="1:15" ht="15" customHeight="1" x14ac:dyDescent="0.15">
      <c r="B76" s="38" t="s">
        <v>1</v>
      </c>
      <c r="C76" s="78"/>
      <c r="D76" s="28"/>
      <c r="E76" s="39">
        <f>SUM(E73:E75)</f>
        <v>739</v>
      </c>
      <c r="F76" s="39">
        <f>SUM(F73:F75)</f>
        <v>667</v>
      </c>
      <c r="G76" s="39">
        <f>SUM(G73:G75)</f>
        <v>72</v>
      </c>
      <c r="H76" s="110">
        <f>IF(SUM(H73:H75)&gt;100,"－",SUM(H73:H75))</f>
        <v>100</v>
      </c>
      <c r="I76" s="6">
        <f>IF(SUM(I73:I75)&gt;100,"－",SUM(I73:I75))</f>
        <v>100</v>
      </c>
      <c r="J76" s="6">
        <f>IF(SUM(J73:J75)&gt;100,"－",SUM(J73:J75))</f>
        <v>100</v>
      </c>
      <c r="K76" s="23"/>
      <c r="L76" s="23"/>
      <c r="M76" s="23"/>
      <c r="N76" s="23"/>
      <c r="O76" s="23"/>
    </row>
    <row r="77" spans="1:15" ht="15" customHeight="1" x14ac:dyDescent="0.15">
      <c r="B77" s="62"/>
      <c r="C77" s="45"/>
      <c r="D77" s="45"/>
      <c r="E77" s="45"/>
      <c r="F77" s="45"/>
      <c r="G77" s="92"/>
      <c r="H77" s="46"/>
      <c r="I77" s="1"/>
      <c r="J77" s="1"/>
      <c r="K77" s="1"/>
    </row>
    <row r="78" spans="1:15" ht="15" customHeight="1" x14ac:dyDescent="0.15">
      <c r="A78" s="43" t="s">
        <v>652</v>
      </c>
      <c r="F78" s="1"/>
      <c r="J78" s="1"/>
      <c r="K78" s="1"/>
    </row>
    <row r="79" spans="1:15" ht="15" customHeight="1" x14ac:dyDescent="0.15">
      <c r="A79" s="1" t="s">
        <v>653</v>
      </c>
      <c r="B79" s="22"/>
      <c r="C79" s="7"/>
      <c r="D79" s="7"/>
      <c r="E79" s="7"/>
      <c r="I79" s="1"/>
      <c r="J79" s="1"/>
      <c r="K79" s="1"/>
    </row>
    <row r="80" spans="1:15" ht="15" customHeight="1" x14ac:dyDescent="0.15">
      <c r="B80" s="64"/>
      <c r="C80" s="33"/>
      <c r="D80" s="33"/>
      <c r="E80" s="79"/>
      <c r="F80" s="83" t="s">
        <v>2</v>
      </c>
      <c r="G80" s="86"/>
      <c r="H80" s="106"/>
      <c r="I80" s="83" t="s">
        <v>3</v>
      </c>
      <c r="J80" s="84"/>
      <c r="K80" s="1"/>
    </row>
    <row r="81" spans="2:15" ht="19.2" x14ac:dyDescent="0.15">
      <c r="B81" s="77"/>
      <c r="C81" s="7"/>
      <c r="D81" s="7"/>
      <c r="E81" s="96" t="s">
        <v>4</v>
      </c>
      <c r="F81" s="96" t="s">
        <v>210</v>
      </c>
      <c r="G81" s="96" t="s">
        <v>212</v>
      </c>
      <c r="H81" s="105" t="s">
        <v>4</v>
      </c>
      <c r="I81" s="96" t="s">
        <v>210</v>
      </c>
      <c r="J81" s="96" t="s">
        <v>212</v>
      </c>
      <c r="K81" s="1"/>
    </row>
    <row r="82" spans="2:15" ht="15" customHeight="1" x14ac:dyDescent="0.15">
      <c r="B82" s="35"/>
      <c r="C82" s="88"/>
      <c r="D82" s="36"/>
      <c r="E82" s="37"/>
      <c r="F82" s="37"/>
      <c r="G82" s="37"/>
      <c r="H82" s="107">
        <f>E$74</f>
        <v>192</v>
      </c>
      <c r="I82" s="2">
        <f>F$74</f>
        <v>171</v>
      </c>
      <c r="J82" s="2">
        <f>G$74</f>
        <v>21</v>
      </c>
      <c r="K82" s="90"/>
      <c r="L82" s="90"/>
      <c r="M82" s="90"/>
      <c r="N82" s="90"/>
      <c r="O82" s="90"/>
    </row>
    <row r="83" spans="2:15" ht="15" customHeight="1" x14ac:dyDescent="0.15">
      <c r="B83" s="34" t="s">
        <v>119</v>
      </c>
      <c r="C83" s="233"/>
      <c r="D83" s="7"/>
      <c r="E83" s="18">
        <v>5</v>
      </c>
      <c r="F83" s="18">
        <v>4</v>
      </c>
      <c r="G83" s="18">
        <v>1</v>
      </c>
      <c r="H83" s="109">
        <f t="shared" ref="H83:H92" si="7">E83/H$82*100</f>
        <v>2.604166666666667</v>
      </c>
      <c r="I83" s="4">
        <f t="shared" ref="I83:I92" si="8">F83/I$82*100</f>
        <v>2.3391812865497075</v>
      </c>
      <c r="J83" s="4">
        <f t="shared" ref="J83:J92" si="9">G83/J$82*100</f>
        <v>4.7619047619047619</v>
      </c>
      <c r="K83" s="80"/>
      <c r="L83" s="80"/>
      <c r="M83" s="80"/>
      <c r="N83" s="80"/>
      <c r="O83" s="80"/>
    </row>
    <row r="84" spans="2:15" ht="15" customHeight="1" x14ac:dyDescent="0.15">
      <c r="B84" s="34" t="s">
        <v>120</v>
      </c>
      <c r="C84" s="233"/>
      <c r="D84" s="7"/>
      <c r="E84" s="18">
        <v>8</v>
      </c>
      <c r="F84" s="18">
        <v>8</v>
      </c>
      <c r="G84" s="18">
        <v>0</v>
      </c>
      <c r="H84" s="109">
        <f t="shared" si="7"/>
        <v>4.1666666666666661</v>
      </c>
      <c r="I84" s="4">
        <f t="shared" si="8"/>
        <v>4.6783625730994149</v>
      </c>
      <c r="J84" s="4">
        <f t="shared" si="9"/>
        <v>0</v>
      </c>
      <c r="K84" s="80"/>
      <c r="L84" s="80"/>
      <c r="M84" s="80"/>
      <c r="N84" s="80"/>
      <c r="O84" s="80"/>
    </row>
    <row r="85" spans="2:15" ht="15" customHeight="1" x14ac:dyDescent="0.15">
      <c r="B85" s="34" t="s">
        <v>121</v>
      </c>
      <c r="C85" s="233"/>
      <c r="D85" s="7"/>
      <c r="E85" s="18">
        <v>14</v>
      </c>
      <c r="F85" s="18">
        <v>13</v>
      </c>
      <c r="G85" s="18">
        <v>1</v>
      </c>
      <c r="H85" s="109">
        <f t="shared" si="7"/>
        <v>7.291666666666667</v>
      </c>
      <c r="I85" s="4">
        <f t="shared" si="8"/>
        <v>7.6023391812865491</v>
      </c>
      <c r="J85" s="4">
        <f t="shared" si="9"/>
        <v>4.7619047619047619</v>
      </c>
      <c r="K85" s="80"/>
      <c r="L85" s="80"/>
      <c r="M85" s="80"/>
      <c r="N85" s="80"/>
      <c r="O85" s="80"/>
    </row>
    <row r="86" spans="2:15" ht="15" customHeight="1" x14ac:dyDescent="0.15">
      <c r="B86" s="34" t="s">
        <v>122</v>
      </c>
      <c r="C86" s="233"/>
      <c r="D86" s="7"/>
      <c r="E86" s="18">
        <v>24</v>
      </c>
      <c r="F86" s="18">
        <v>21</v>
      </c>
      <c r="G86" s="18">
        <v>3</v>
      </c>
      <c r="H86" s="109">
        <f t="shared" si="7"/>
        <v>12.5</v>
      </c>
      <c r="I86" s="4">
        <f t="shared" si="8"/>
        <v>12.280701754385964</v>
      </c>
      <c r="J86" s="4">
        <f t="shared" si="9"/>
        <v>14.285714285714285</v>
      </c>
      <c r="K86" s="80"/>
      <c r="L86" s="80"/>
      <c r="M86" s="80"/>
      <c r="N86" s="80"/>
      <c r="O86" s="80"/>
    </row>
    <row r="87" spans="2:15" ht="15" customHeight="1" x14ac:dyDescent="0.15">
      <c r="B87" s="34" t="s">
        <v>123</v>
      </c>
      <c r="C87" s="233"/>
      <c r="D87" s="7"/>
      <c r="E87" s="18">
        <v>42</v>
      </c>
      <c r="F87" s="18">
        <v>35</v>
      </c>
      <c r="G87" s="18">
        <v>7</v>
      </c>
      <c r="H87" s="109">
        <f t="shared" si="7"/>
        <v>21.875</v>
      </c>
      <c r="I87" s="4">
        <f t="shared" si="8"/>
        <v>20.467836257309941</v>
      </c>
      <c r="J87" s="4">
        <f t="shared" si="9"/>
        <v>33.333333333333329</v>
      </c>
      <c r="K87" s="80"/>
      <c r="L87" s="80"/>
      <c r="M87" s="80"/>
      <c r="N87" s="80"/>
      <c r="O87" s="80"/>
    </row>
    <row r="88" spans="2:15" ht="15" customHeight="1" x14ac:dyDescent="0.15">
      <c r="B88" s="34" t="s">
        <v>124</v>
      </c>
      <c r="C88" s="233"/>
      <c r="D88" s="7"/>
      <c r="E88" s="18">
        <v>24</v>
      </c>
      <c r="F88" s="18">
        <v>22</v>
      </c>
      <c r="G88" s="18">
        <v>2</v>
      </c>
      <c r="H88" s="109">
        <f t="shared" si="7"/>
        <v>12.5</v>
      </c>
      <c r="I88" s="4">
        <f t="shared" si="8"/>
        <v>12.865497076023392</v>
      </c>
      <c r="J88" s="4">
        <f t="shared" si="9"/>
        <v>9.5238095238095237</v>
      </c>
      <c r="K88" s="80"/>
      <c r="L88" s="80"/>
      <c r="M88" s="80"/>
      <c r="N88" s="80"/>
      <c r="O88" s="80"/>
    </row>
    <row r="89" spans="2:15" ht="15" customHeight="1" x14ac:dyDescent="0.15">
      <c r="B89" s="34" t="s">
        <v>125</v>
      </c>
      <c r="C89" s="233"/>
      <c r="D89" s="7"/>
      <c r="E89" s="18">
        <v>16</v>
      </c>
      <c r="F89" s="18">
        <v>15</v>
      </c>
      <c r="G89" s="18">
        <v>1</v>
      </c>
      <c r="H89" s="109">
        <f t="shared" si="7"/>
        <v>8.3333333333333321</v>
      </c>
      <c r="I89" s="4">
        <f t="shared" si="8"/>
        <v>8.7719298245614024</v>
      </c>
      <c r="J89" s="4">
        <f t="shared" si="9"/>
        <v>4.7619047619047619</v>
      </c>
      <c r="K89" s="80"/>
      <c r="L89" s="80"/>
      <c r="M89" s="80"/>
      <c r="N89" s="80"/>
      <c r="O89" s="80"/>
    </row>
    <row r="90" spans="2:15" ht="15" customHeight="1" x14ac:dyDescent="0.15">
      <c r="B90" s="34" t="s">
        <v>204</v>
      </c>
      <c r="C90" s="233"/>
      <c r="D90" s="7"/>
      <c r="E90" s="18">
        <v>8</v>
      </c>
      <c r="F90" s="18">
        <v>8</v>
      </c>
      <c r="G90" s="18">
        <v>0</v>
      </c>
      <c r="H90" s="109">
        <f t="shared" si="7"/>
        <v>4.1666666666666661</v>
      </c>
      <c r="I90" s="4">
        <f t="shared" si="8"/>
        <v>4.6783625730994149</v>
      </c>
      <c r="J90" s="4">
        <f t="shared" si="9"/>
        <v>0</v>
      </c>
      <c r="K90" s="80"/>
      <c r="L90" s="80"/>
      <c r="M90" s="80"/>
      <c r="N90" s="80"/>
      <c r="O90" s="80"/>
    </row>
    <row r="91" spans="2:15" ht="15" customHeight="1" x14ac:dyDescent="0.15">
      <c r="B91" s="34" t="s">
        <v>126</v>
      </c>
      <c r="C91" s="233"/>
      <c r="D91" s="7"/>
      <c r="E91" s="18">
        <v>16</v>
      </c>
      <c r="F91" s="18">
        <v>14</v>
      </c>
      <c r="G91" s="18">
        <v>2</v>
      </c>
      <c r="H91" s="109">
        <f t="shared" si="7"/>
        <v>8.3333333333333321</v>
      </c>
      <c r="I91" s="4">
        <f t="shared" si="8"/>
        <v>8.1871345029239766</v>
      </c>
      <c r="J91" s="4">
        <f t="shared" si="9"/>
        <v>9.5238095238095237</v>
      </c>
      <c r="K91" s="80"/>
      <c r="L91" s="80"/>
      <c r="M91" s="80"/>
      <c r="N91" s="80"/>
      <c r="O91" s="80"/>
    </row>
    <row r="92" spans="2:15" ht="15" customHeight="1" x14ac:dyDescent="0.15">
      <c r="B92" s="35" t="s">
        <v>0</v>
      </c>
      <c r="C92" s="88"/>
      <c r="D92" s="36"/>
      <c r="E92" s="19">
        <v>35</v>
      </c>
      <c r="F92" s="19">
        <v>31</v>
      </c>
      <c r="G92" s="19">
        <v>4</v>
      </c>
      <c r="H92" s="113">
        <f t="shared" si="7"/>
        <v>18.229166666666664</v>
      </c>
      <c r="I92" s="5">
        <f t="shared" si="8"/>
        <v>18.128654970760234</v>
      </c>
      <c r="J92" s="5">
        <f t="shared" si="9"/>
        <v>19.047619047619047</v>
      </c>
      <c r="K92" s="23"/>
      <c r="L92" s="23"/>
      <c r="M92" s="23"/>
      <c r="N92" s="23"/>
      <c r="O92" s="23"/>
    </row>
    <row r="93" spans="2:15" ht="15" customHeight="1" x14ac:dyDescent="0.15">
      <c r="B93" s="38" t="s">
        <v>1</v>
      </c>
      <c r="C93" s="78"/>
      <c r="D93" s="28"/>
      <c r="E93" s="39">
        <f>SUM(E83:E92)</f>
        <v>192</v>
      </c>
      <c r="F93" s="39">
        <f>SUM(F83:F92)</f>
        <v>171</v>
      </c>
      <c r="G93" s="39">
        <f>SUM(G83:G92)</f>
        <v>21</v>
      </c>
      <c r="H93" s="110">
        <f>IF(SUM(H83:H92)&gt;100,"－",SUM(H83:H92))</f>
        <v>100</v>
      </c>
      <c r="I93" s="6">
        <f>IF(SUM(I83:I92)&gt;100,"－",SUM(I83:I92))</f>
        <v>100</v>
      </c>
      <c r="J93" s="6">
        <f>IF(SUM(J83:J92)&gt;100,"－",SUM(J83:J92))</f>
        <v>99.999999999999986</v>
      </c>
      <c r="K93" s="23"/>
      <c r="L93" s="23"/>
      <c r="M93" s="23"/>
      <c r="N93" s="23"/>
      <c r="O93" s="23"/>
    </row>
    <row r="94" spans="2:15" ht="15" customHeight="1" x14ac:dyDescent="0.15">
      <c r="B94" s="38" t="s">
        <v>107</v>
      </c>
      <c r="C94" s="78"/>
      <c r="D94" s="29"/>
      <c r="E94" s="41">
        <v>47.178343949044589</v>
      </c>
      <c r="F94" s="71">
        <v>47.342857142857142</v>
      </c>
      <c r="G94" s="71">
        <v>45.823529411764703</v>
      </c>
      <c r="H94" s="23"/>
      <c r="I94" s="23"/>
      <c r="J94" s="23"/>
      <c r="K94" s="23"/>
      <c r="L94" s="23"/>
      <c r="M94" s="23"/>
      <c r="N94" s="23"/>
      <c r="O94" s="23"/>
    </row>
    <row r="95" spans="2:15" ht="15" customHeight="1" x14ac:dyDescent="0.15">
      <c r="B95" s="38" t="s">
        <v>108</v>
      </c>
      <c r="C95" s="78"/>
      <c r="D95" s="29"/>
      <c r="E95" s="185">
        <v>103</v>
      </c>
      <c r="F95" s="47">
        <v>103</v>
      </c>
      <c r="G95" s="47">
        <v>94</v>
      </c>
      <c r="H95" s="23"/>
      <c r="I95" s="23"/>
      <c r="J95" s="23"/>
      <c r="K95" s="23"/>
      <c r="L95" s="23"/>
      <c r="M95" s="23"/>
      <c r="N95" s="23"/>
      <c r="O95" s="23"/>
    </row>
    <row r="96" spans="2:15" ht="15" customHeight="1" x14ac:dyDescent="0.15">
      <c r="B96" s="85" t="s">
        <v>150</v>
      </c>
      <c r="C96" s="7"/>
      <c r="D96" s="7"/>
      <c r="E96" s="7"/>
      <c r="I96" s="1"/>
      <c r="J96" s="1"/>
      <c r="K96" s="1"/>
    </row>
    <row r="97" spans="1:15" ht="15" customHeight="1" x14ac:dyDescent="0.15">
      <c r="B97" s="64"/>
      <c r="C97" s="33"/>
      <c r="D97" s="33"/>
      <c r="E97" s="79"/>
      <c r="F97" s="83" t="s">
        <v>2</v>
      </c>
      <c r="G97" s="86"/>
      <c r="H97" s="106"/>
      <c r="I97" s="83" t="s">
        <v>3</v>
      </c>
      <c r="J97" s="84"/>
      <c r="K97" s="1"/>
    </row>
    <row r="98" spans="1:15" ht="19.2" x14ac:dyDescent="0.15">
      <c r="B98" s="77"/>
      <c r="C98" s="7"/>
      <c r="D98" s="7"/>
      <c r="E98" s="96" t="s">
        <v>4</v>
      </c>
      <c r="F98" s="96" t="s">
        <v>210</v>
      </c>
      <c r="G98" s="96" t="s">
        <v>212</v>
      </c>
      <c r="H98" s="105" t="s">
        <v>4</v>
      </c>
      <c r="I98" s="96" t="s">
        <v>210</v>
      </c>
      <c r="J98" s="96" t="s">
        <v>212</v>
      </c>
      <c r="K98" s="1"/>
    </row>
    <row r="99" spans="1:15" ht="15" customHeight="1" x14ac:dyDescent="0.15">
      <c r="B99" s="35"/>
      <c r="C99" s="88"/>
      <c r="D99" s="36"/>
      <c r="E99" s="37"/>
      <c r="F99" s="37"/>
      <c r="G99" s="37"/>
      <c r="H99" s="107">
        <f>E$74</f>
        <v>192</v>
      </c>
      <c r="I99" s="2">
        <f>F$74</f>
        <v>171</v>
      </c>
      <c r="J99" s="2">
        <f>G$74</f>
        <v>21</v>
      </c>
      <c r="K99" s="90"/>
      <c r="L99" s="90"/>
      <c r="M99" s="90"/>
      <c r="N99" s="90"/>
      <c r="O99" s="90"/>
    </row>
    <row r="100" spans="1:15" ht="15" customHeight="1" x14ac:dyDescent="0.15">
      <c r="B100" s="34" t="s">
        <v>119</v>
      </c>
      <c r="C100" s="233"/>
      <c r="D100" s="7"/>
      <c r="E100" s="18">
        <v>16</v>
      </c>
      <c r="F100" s="18">
        <v>15</v>
      </c>
      <c r="G100" s="18">
        <v>1</v>
      </c>
      <c r="H100" s="109">
        <f t="shared" ref="H100:J106" si="10">E100/H$82*100</f>
        <v>8.3333333333333321</v>
      </c>
      <c r="I100" s="4">
        <f t="shared" si="10"/>
        <v>8.7719298245614024</v>
      </c>
      <c r="J100" s="4">
        <f t="shared" si="10"/>
        <v>4.7619047619047619</v>
      </c>
      <c r="K100" s="80"/>
      <c r="L100" s="80"/>
      <c r="M100" s="80"/>
      <c r="N100" s="80"/>
      <c r="O100" s="80"/>
    </row>
    <row r="101" spans="1:15" ht="15" customHeight="1" x14ac:dyDescent="0.15">
      <c r="B101" s="34" t="s">
        <v>120</v>
      </c>
      <c r="C101" s="233"/>
      <c r="D101" s="7"/>
      <c r="E101" s="18">
        <v>11</v>
      </c>
      <c r="F101" s="18">
        <v>11</v>
      </c>
      <c r="G101" s="18">
        <v>0</v>
      </c>
      <c r="H101" s="109">
        <f t="shared" si="10"/>
        <v>5.7291666666666661</v>
      </c>
      <c r="I101" s="4">
        <f t="shared" si="10"/>
        <v>6.4327485380116958</v>
      </c>
      <c r="J101" s="4">
        <f t="shared" si="10"/>
        <v>0</v>
      </c>
      <c r="K101" s="80"/>
      <c r="L101" s="80"/>
      <c r="M101" s="80"/>
      <c r="N101" s="80"/>
      <c r="O101" s="80"/>
    </row>
    <row r="102" spans="1:15" ht="15" customHeight="1" x14ac:dyDescent="0.15">
      <c r="B102" s="34" t="s">
        <v>121</v>
      </c>
      <c r="C102" s="233"/>
      <c r="D102" s="7"/>
      <c r="E102" s="18">
        <v>10</v>
      </c>
      <c r="F102" s="18">
        <v>10</v>
      </c>
      <c r="G102" s="18">
        <v>0</v>
      </c>
      <c r="H102" s="109">
        <f t="shared" si="10"/>
        <v>5.2083333333333339</v>
      </c>
      <c r="I102" s="4">
        <f t="shared" si="10"/>
        <v>5.8479532163742682</v>
      </c>
      <c r="J102" s="4">
        <f t="shared" si="10"/>
        <v>0</v>
      </c>
      <c r="K102" s="80"/>
      <c r="L102" s="80"/>
      <c r="M102" s="80"/>
      <c r="N102" s="80"/>
      <c r="O102" s="80"/>
    </row>
    <row r="103" spans="1:15" ht="15" customHeight="1" x14ac:dyDescent="0.15">
      <c r="B103" s="34" t="s">
        <v>122</v>
      </c>
      <c r="C103" s="233"/>
      <c r="D103" s="7"/>
      <c r="E103" s="18">
        <v>33</v>
      </c>
      <c r="F103" s="18">
        <v>33</v>
      </c>
      <c r="G103" s="18">
        <v>0</v>
      </c>
      <c r="H103" s="109">
        <f t="shared" si="10"/>
        <v>17.1875</v>
      </c>
      <c r="I103" s="4">
        <f t="shared" si="10"/>
        <v>19.298245614035086</v>
      </c>
      <c r="J103" s="4">
        <f t="shared" si="10"/>
        <v>0</v>
      </c>
      <c r="K103" s="80"/>
      <c r="L103" s="80"/>
      <c r="M103" s="80"/>
      <c r="N103" s="80"/>
      <c r="O103" s="80"/>
    </row>
    <row r="104" spans="1:15" ht="15" customHeight="1" x14ac:dyDescent="0.15">
      <c r="B104" s="34" t="s">
        <v>123</v>
      </c>
      <c r="C104" s="233"/>
      <c r="D104" s="7"/>
      <c r="E104" s="18">
        <v>61</v>
      </c>
      <c r="F104" s="18">
        <v>48</v>
      </c>
      <c r="G104" s="18">
        <v>13</v>
      </c>
      <c r="H104" s="109">
        <f t="shared" si="10"/>
        <v>31.770833333333332</v>
      </c>
      <c r="I104" s="4">
        <f t="shared" si="10"/>
        <v>28.07017543859649</v>
      </c>
      <c r="J104" s="4">
        <f t="shared" si="10"/>
        <v>61.904761904761905</v>
      </c>
      <c r="K104" s="80"/>
      <c r="L104" s="80"/>
      <c r="M104" s="80"/>
      <c r="N104" s="80"/>
      <c r="O104" s="80"/>
    </row>
    <row r="105" spans="1:15" ht="15" customHeight="1" x14ac:dyDescent="0.15">
      <c r="B105" s="34" t="s">
        <v>205</v>
      </c>
      <c r="C105" s="233"/>
      <c r="D105" s="7"/>
      <c r="E105" s="18">
        <v>18</v>
      </c>
      <c r="F105" s="18">
        <v>16</v>
      </c>
      <c r="G105" s="18">
        <v>2</v>
      </c>
      <c r="H105" s="109">
        <f t="shared" si="10"/>
        <v>9.375</v>
      </c>
      <c r="I105" s="4">
        <f t="shared" si="10"/>
        <v>9.3567251461988299</v>
      </c>
      <c r="J105" s="4">
        <f t="shared" si="10"/>
        <v>9.5238095238095237</v>
      </c>
      <c r="K105" s="80"/>
      <c r="L105" s="80"/>
      <c r="M105" s="80"/>
      <c r="N105" s="80"/>
      <c r="O105" s="80"/>
    </row>
    <row r="106" spans="1:15" ht="15" customHeight="1" x14ac:dyDescent="0.15">
      <c r="B106" s="35" t="s">
        <v>0</v>
      </c>
      <c r="C106" s="88"/>
      <c r="D106" s="36"/>
      <c r="E106" s="19">
        <v>43</v>
      </c>
      <c r="F106" s="19">
        <v>38</v>
      </c>
      <c r="G106" s="19">
        <v>5</v>
      </c>
      <c r="H106" s="113">
        <f t="shared" si="10"/>
        <v>22.395833333333336</v>
      </c>
      <c r="I106" s="5">
        <f t="shared" si="10"/>
        <v>22.222222222222221</v>
      </c>
      <c r="J106" s="5">
        <f t="shared" si="10"/>
        <v>23.809523809523807</v>
      </c>
      <c r="K106" s="23"/>
      <c r="L106" s="23"/>
      <c r="M106" s="23"/>
      <c r="N106" s="23"/>
      <c r="O106" s="23"/>
    </row>
    <row r="107" spans="1:15" ht="15" customHeight="1" x14ac:dyDescent="0.15">
      <c r="B107" s="38" t="s">
        <v>1</v>
      </c>
      <c r="C107" s="78"/>
      <c r="D107" s="28"/>
      <c r="E107" s="39">
        <f>SUM(E100:E106)</f>
        <v>192</v>
      </c>
      <c r="F107" s="39">
        <f>SUM(F100:F106)</f>
        <v>171</v>
      </c>
      <c r="G107" s="39">
        <f>SUM(G100:G106)</f>
        <v>21</v>
      </c>
      <c r="H107" s="110">
        <f>IF(SUM(H100:H106)&gt;100,"－",SUM(H100:H106))</f>
        <v>100</v>
      </c>
      <c r="I107" s="6">
        <f>IF(SUM(I100:I106)&gt;100,"－",SUM(I100:I106))</f>
        <v>100</v>
      </c>
      <c r="J107" s="6">
        <f>IF(SUM(J100:J106)&gt;100,"－",SUM(J100:J106))</f>
        <v>100</v>
      </c>
      <c r="K107" s="23"/>
      <c r="L107" s="23"/>
      <c r="M107" s="23"/>
      <c r="N107" s="23"/>
      <c r="O107" s="23"/>
    </row>
    <row r="108" spans="1:15" ht="15" customHeight="1" x14ac:dyDescent="0.15">
      <c r="B108" s="38" t="s">
        <v>107</v>
      </c>
      <c r="C108" s="78"/>
      <c r="D108" s="29"/>
      <c r="E108" s="41">
        <v>35.824882621473996</v>
      </c>
      <c r="F108" s="71">
        <v>35.011561168770676</v>
      </c>
      <c r="G108" s="71">
        <v>42.585617197070405</v>
      </c>
      <c r="H108" s="23"/>
      <c r="I108" s="23"/>
      <c r="J108" s="23"/>
      <c r="K108" s="23"/>
      <c r="L108" s="23"/>
      <c r="M108" s="23"/>
      <c r="N108" s="23"/>
      <c r="O108" s="23"/>
    </row>
    <row r="109" spans="1:15" ht="15" customHeight="1" x14ac:dyDescent="0.15">
      <c r="B109" s="38" t="s">
        <v>108</v>
      </c>
      <c r="C109" s="78"/>
      <c r="D109" s="29"/>
      <c r="E109" s="41">
        <v>50</v>
      </c>
      <c r="F109" s="71">
        <v>50</v>
      </c>
      <c r="G109" s="71">
        <v>50</v>
      </c>
      <c r="H109" s="23"/>
      <c r="I109" s="23"/>
      <c r="J109" s="23"/>
      <c r="K109" s="23"/>
      <c r="L109" s="23"/>
      <c r="M109" s="23"/>
      <c r="N109" s="23"/>
      <c r="O109" s="23"/>
    </row>
    <row r="110" spans="1:15" ht="12" customHeight="1" x14ac:dyDescent="0.15">
      <c r="B110" s="62"/>
      <c r="C110" s="55"/>
      <c r="D110" s="55"/>
      <c r="E110" s="55"/>
      <c r="F110" s="55"/>
      <c r="G110" s="14"/>
      <c r="H110" s="14"/>
      <c r="I110" s="14"/>
      <c r="J110" s="1"/>
      <c r="K110" s="1"/>
    </row>
    <row r="111" spans="1:15" ht="15" customHeight="1" x14ac:dyDescent="0.15">
      <c r="A111" s="1" t="s">
        <v>666</v>
      </c>
      <c r="B111" s="22"/>
      <c r="G111" s="1"/>
      <c r="H111" s="1"/>
      <c r="I111" s="1"/>
      <c r="J111" s="1"/>
      <c r="K111" s="1"/>
    </row>
    <row r="112" spans="1:15" ht="15" customHeight="1" x14ac:dyDescent="0.15">
      <c r="B112" s="64"/>
      <c r="C112" s="33"/>
      <c r="D112" s="33"/>
      <c r="E112" s="79"/>
      <c r="F112" s="83" t="s">
        <v>2</v>
      </c>
      <c r="G112" s="86"/>
      <c r="H112" s="106"/>
      <c r="I112" s="83" t="s">
        <v>3</v>
      </c>
      <c r="J112" s="84"/>
      <c r="K112" s="1"/>
    </row>
    <row r="113" spans="1:15" ht="19.2" x14ac:dyDescent="0.15">
      <c r="B113" s="77"/>
      <c r="C113" s="7"/>
      <c r="D113" s="7"/>
      <c r="E113" s="96" t="s">
        <v>4</v>
      </c>
      <c r="F113" s="96" t="s">
        <v>210</v>
      </c>
      <c r="G113" s="96" t="s">
        <v>212</v>
      </c>
      <c r="H113" s="105" t="s">
        <v>4</v>
      </c>
      <c r="I113" s="96" t="s">
        <v>210</v>
      </c>
      <c r="J113" s="96" t="s">
        <v>212</v>
      </c>
      <c r="K113" s="1"/>
    </row>
    <row r="114" spans="1:15" ht="15" customHeight="1" x14ac:dyDescent="0.15">
      <c r="B114" s="35"/>
      <c r="C114" s="88"/>
      <c r="D114" s="36"/>
      <c r="E114" s="37"/>
      <c r="F114" s="37"/>
      <c r="G114" s="37"/>
      <c r="H114" s="107">
        <f>E$9</f>
        <v>739</v>
      </c>
      <c r="I114" s="2">
        <f>F$9</f>
        <v>667</v>
      </c>
      <c r="J114" s="2">
        <f>G$9</f>
        <v>72</v>
      </c>
      <c r="K114" s="90"/>
      <c r="L114" s="90"/>
      <c r="M114" s="90"/>
      <c r="N114" s="90"/>
      <c r="O114" s="90"/>
    </row>
    <row r="115" spans="1:15" ht="15" customHeight="1" x14ac:dyDescent="0.15">
      <c r="B115" s="34" t="s">
        <v>117</v>
      </c>
      <c r="C115" s="233"/>
      <c r="D115" s="7"/>
      <c r="E115" s="18">
        <v>83</v>
      </c>
      <c r="F115" s="18">
        <v>67</v>
      </c>
      <c r="G115" s="18">
        <v>16</v>
      </c>
      <c r="H115" s="109">
        <f t="shared" ref="H115:J117" si="11">E115/H$5*100</f>
        <v>11.231393775372124</v>
      </c>
      <c r="I115" s="4">
        <f t="shared" si="11"/>
        <v>10.044977511244378</v>
      </c>
      <c r="J115" s="4">
        <f t="shared" si="11"/>
        <v>22.222222222222221</v>
      </c>
      <c r="K115" s="80"/>
      <c r="L115" s="80"/>
      <c r="M115" s="80"/>
      <c r="N115" s="80"/>
      <c r="O115" s="80"/>
    </row>
    <row r="116" spans="1:15" ht="15" customHeight="1" x14ac:dyDescent="0.15">
      <c r="B116" s="34" t="s">
        <v>118</v>
      </c>
      <c r="C116" s="233"/>
      <c r="D116" s="7"/>
      <c r="E116" s="18">
        <v>637</v>
      </c>
      <c r="F116" s="18">
        <v>585</v>
      </c>
      <c r="G116" s="18">
        <v>52</v>
      </c>
      <c r="H116" s="109">
        <f t="shared" si="11"/>
        <v>86.197564276048709</v>
      </c>
      <c r="I116" s="4">
        <f t="shared" si="11"/>
        <v>87.706146926536732</v>
      </c>
      <c r="J116" s="4">
        <f t="shared" si="11"/>
        <v>72.222222222222214</v>
      </c>
      <c r="K116" s="80"/>
      <c r="L116" s="80"/>
      <c r="M116" s="80"/>
      <c r="N116" s="80"/>
      <c r="O116" s="80"/>
    </row>
    <row r="117" spans="1:15" ht="15" customHeight="1" x14ac:dyDescent="0.15">
      <c r="B117" s="35" t="s">
        <v>0</v>
      </c>
      <c r="C117" s="88"/>
      <c r="D117" s="36"/>
      <c r="E117" s="19">
        <v>19</v>
      </c>
      <c r="F117" s="19">
        <v>15</v>
      </c>
      <c r="G117" s="19">
        <v>4</v>
      </c>
      <c r="H117" s="113">
        <f t="shared" si="11"/>
        <v>2.5710419485791611</v>
      </c>
      <c r="I117" s="5">
        <f t="shared" si="11"/>
        <v>2.2488755622188905</v>
      </c>
      <c r="J117" s="5">
        <f t="shared" si="11"/>
        <v>5.5555555555555554</v>
      </c>
      <c r="K117" s="23"/>
      <c r="L117" s="23"/>
      <c r="M117" s="23"/>
      <c r="N117" s="23"/>
      <c r="O117" s="23"/>
    </row>
    <row r="118" spans="1:15" ht="15" customHeight="1" x14ac:dyDescent="0.15">
      <c r="B118" s="38" t="s">
        <v>1</v>
      </c>
      <c r="C118" s="78"/>
      <c r="D118" s="28"/>
      <c r="E118" s="39">
        <f>SUM(E115:E117)</f>
        <v>739</v>
      </c>
      <c r="F118" s="39">
        <f>SUM(F115:F117)</f>
        <v>667</v>
      </c>
      <c r="G118" s="39">
        <f>SUM(G115:G117)</f>
        <v>72</v>
      </c>
      <c r="H118" s="110">
        <f>IF(SUM(H115:H117)&gt;100,"－",SUM(H115:H117))</f>
        <v>100</v>
      </c>
      <c r="I118" s="6">
        <f>IF(SUM(I115:I117)&gt;100,"－",SUM(I115:I117))</f>
        <v>100</v>
      </c>
      <c r="J118" s="6">
        <f>IF(SUM(J115:J117)&gt;100,"－",SUM(J115:J117))</f>
        <v>99.999999999999986</v>
      </c>
      <c r="K118" s="23"/>
      <c r="L118" s="23"/>
      <c r="M118" s="23"/>
      <c r="N118" s="23"/>
      <c r="O118" s="23"/>
    </row>
    <row r="119" spans="1:15" ht="15" customHeight="1" x14ac:dyDescent="0.15">
      <c r="B119" s="62"/>
      <c r="C119" s="45"/>
      <c r="D119" s="45"/>
      <c r="E119" s="45"/>
      <c r="F119" s="45"/>
      <c r="G119" s="92"/>
      <c r="H119" s="46"/>
      <c r="I119" s="1"/>
      <c r="J119" s="1"/>
      <c r="K119" s="1"/>
    </row>
    <row r="120" spans="1:15" ht="15" customHeight="1" x14ac:dyDescent="0.15">
      <c r="A120" s="43" t="s">
        <v>654</v>
      </c>
      <c r="F120" s="1"/>
      <c r="J120" s="1"/>
      <c r="K120" s="1"/>
    </row>
    <row r="121" spans="1:15" ht="15" customHeight="1" x14ac:dyDescent="0.15">
      <c r="A121" s="1" t="s">
        <v>670</v>
      </c>
      <c r="B121" s="22"/>
      <c r="C121" s="7"/>
      <c r="D121" s="7"/>
      <c r="E121" s="7"/>
      <c r="I121" s="1"/>
      <c r="J121" s="1"/>
      <c r="K121" s="1"/>
    </row>
    <row r="122" spans="1:15" ht="15" customHeight="1" x14ac:dyDescent="0.15">
      <c r="B122" s="64"/>
      <c r="C122" s="33"/>
      <c r="D122" s="33"/>
      <c r="E122" s="79"/>
      <c r="F122" s="83" t="s">
        <v>2</v>
      </c>
      <c r="G122" s="86"/>
      <c r="H122" s="106"/>
      <c r="I122" s="83" t="s">
        <v>3</v>
      </c>
      <c r="J122" s="84"/>
      <c r="K122" s="1"/>
    </row>
    <row r="123" spans="1:15" ht="19.2" x14ac:dyDescent="0.15">
      <c r="B123" s="77"/>
      <c r="C123" s="7"/>
      <c r="D123" s="7"/>
      <c r="E123" s="96" t="s">
        <v>4</v>
      </c>
      <c r="F123" s="96" t="s">
        <v>210</v>
      </c>
      <c r="G123" s="96" t="s">
        <v>212</v>
      </c>
      <c r="H123" s="105" t="s">
        <v>4</v>
      </c>
      <c r="I123" s="96" t="s">
        <v>210</v>
      </c>
      <c r="J123" s="96" t="s">
        <v>212</v>
      </c>
      <c r="K123" s="1"/>
    </row>
    <row r="124" spans="1:15" ht="15" customHeight="1" x14ac:dyDescent="0.15">
      <c r="B124" s="35"/>
      <c r="C124" s="88"/>
      <c r="D124" s="36"/>
      <c r="E124" s="37"/>
      <c r="F124" s="37"/>
      <c r="G124" s="37"/>
      <c r="H124" s="107">
        <f>E116</f>
        <v>637</v>
      </c>
      <c r="I124" s="2">
        <f>F116</f>
        <v>585</v>
      </c>
      <c r="J124" s="2">
        <f>G116</f>
        <v>52</v>
      </c>
      <c r="K124" s="90"/>
      <c r="L124" s="90"/>
      <c r="M124" s="90"/>
      <c r="N124" s="90"/>
      <c r="O124" s="90"/>
    </row>
    <row r="125" spans="1:15" ht="15" customHeight="1" x14ac:dyDescent="0.15">
      <c r="B125" s="34" t="s">
        <v>119</v>
      </c>
      <c r="C125" s="233"/>
      <c r="D125" s="7"/>
      <c r="E125" s="18">
        <v>9</v>
      </c>
      <c r="F125" s="18">
        <v>8</v>
      </c>
      <c r="G125" s="18">
        <v>1</v>
      </c>
      <c r="H125" s="109">
        <f t="shared" ref="H125:H134" si="12">E125/H$124*100</f>
        <v>1.4128728414442702</v>
      </c>
      <c r="I125" s="4">
        <f t="shared" ref="I125:I134" si="13">F125/I$124*100</f>
        <v>1.3675213675213675</v>
      </c>
      <c r="J125" s="4">
        <f t="shared" ref="J125:J134" si="14">G125/J$124*100</f>
        <v>1.9230769230769231</v>
      </c>
      <c r="K125" s="80"/>
      <c r="L125" s="80"/>
      <c r="M125" s="80"/>
      <c r="N125" s="80"/>
      <c r="O125" s="80"/>
    </row>
    <row r="126" spans="1:15" ht="15" customHeight="1" x14ac:dyDescent="0.15">
      <c r="B126" s="34" t="s">
        <v>120</v>
      </c>
      <c r="C126" s="233"/>
      <c r="D126" s="7"/>
      <c r="E126" s="18">
        <v>25</v>
      </c>
      <c r="F126" s="18">
        <v>22</v>
      </c>
      <c r="G126" s="18">
        <v>3</v>
      </c>
      <c r="H126" s="109">
        <f t="shared" si="12"/>
        <v>3.9246467817896389</v>
      </c>
      <c r="I126" s="4">
        <f t="shared" si="13"/>
        <v>3.7606837606837606</v>
      </c>
      <c r="J126" s="4">
        <f t="shared" si="14"/>
        <v>5.7692307692307692</v>
      </c>
      <c r="K126" s="80"/>
      <c r="L126" s="80"/>
      <c r="M126" s="80"/>
      <c r="N126" s="80"/>
      <c r="O126" s="80"/>
    </row>
    <row r="127" spans="1:15" ht="15" customHeight="1" x14ac:dyDescent="0.15">
      <c r="B127" s="34" t="s">
        <v>121</v>
      </c>
      <c r="C127" s="233"/>
      <c r="D127" s="7"/>
      <c r="E127" s="18">
        <v>76</v>
      </c>
      <c r="F127" s="18">
        <v>68</v>
      </c>
      <c r="G127" s="18">
        <v>8</v>
      </c>
      <c r="H127" s="109">
        <f t="shared" si="12"/>
        <v>11.930926216640502</v>
      </c>
      <c r="I127" s="4">
        <f t="shared" si="13"/>
        <v>11.623931623931623</v>
      </c>
      <c r="J127" s="4">
        <f t="shared" si="14"/>
        <v>15.384615384615385</v>
      </c>
      <c r="K127" s="80"/>
      <c r="L127" s="80"/>
      <c r="M127" s="80"/>
      <c r="N127" s="80"/>
      <c r="O127" s="80"/>
    </row>
    <row r="128" spans="1:15" ht="15" customHeight="1" x14ac:dyDescent="0.15">
      <c r="B128" s="34" t="s">
        <v>122</v>
      </c>
      <c r="C128" s="233"/>
      <c r="D128" s="7"/>
      <c r="E128" s="18">
        <v>88</v>
      </c>
      <c r="F128" s="18">
        <v>83</v>
      </c>
      <c r="G128" s="18">
        <v>5</v>
      </c>
      <c r="H128" s="109">
        <f t="shared" si="12"/>
        <v>13.814756671899527</v>
      </c>
      <c r="I128" s="4">
        <f t="shared" si="13"/>
        <v>14.188034188034187</v>
      </c>
      <c r="J128" s="4">
        <f t="shared" si="14"/>
        <v>9.6153846153846168</v>
      </c>
      <c r="K128" s="80"/>
      <c r="L128" s="80"/>
      <c r="M128" s="80"/>
      <c r="N128" s="80"/>
      <c r="O128" s="80"/>
    </row>
    <row r="129" spans="2:15" ht="15" customHeight="1" x14ac:dyDescent="0.15">
      <c r="B129" s="34" t="s">
        <v>123</v>
      </c>
      <c r="C129" s="233"/>
      <c r="D129" s="7"/>
      <c r="E129" s="18">
        <v>124</v>
      </c>
      <c r="F129" s="18">
        <v>116</v>
      </c>
      <c r="G129" s="18">
        <v>8</v>
      </c>
      <c r="H129" s="109">
        <f t="shared" si="12"/>
        <v>19.46624803767661</v>
      </c>
      <c r="I129" s="4">
        <f t="shared" si="13"/>
        <v>19.82905982905983</v>
      </c>
      <c r="J129" s="4">
        <f t="shared" si="14"/>
        <v>15.384615384615385</v>
      </c>
      <c r="K129" s="80"/>
      <c r="L129" s="80"/>
      <c r="M129" s="80"/>
      <c r="N129" s="80"/>
      <c r="O129" s="80"/>
    </row>
    <row r="130" spans="2:15" ht="15" customHeight="1" x14ac:dyDescent="0.15">
      <c r="B130" s="34" t="s">
        <v>124</v>
      </c>
      <c r="C130" s="233"/>
      <c r="D130" s="7"/>
      <c r="E130" s="18">
        <v>118</v>
      </c>
      <c r="F130" s="18">
        <v>105</v>
      </c>
      <c r="G130" s="18">
        <v>13</v>
      </c>
      <c r="H130" s="109">
        <f t="shared" si="12"/>
        <v>18.524332810047095</v>
      </c>
      <c r="I130" s="4">
        <f t="shared" si="13"/>
        <v>17.948717948717949</v>
      </c>
      <c r="J130" s="4">
        <f t="shared" si="14"/>
        <v>25</v>
      </c>
      <c r="K130" s="80"/>
      <c r="L130" s="80"/>
      <c r="M130" s="80"/>
      <c r="N130" s="80"/>
      <c r="O130" s="80"/>
    </row>
    <row r="131" spans="2:15" ht="15" customHeight="1" x14ac:dyDescent="0.15">
      <c r="B131" s="34" t="s">
        <v>125</v>
      </c>
      <c r="C131" s="233"/>
      <c r="D131" s="7"/>
      <c r="E131" s="18">
        <v>59</v>
      </c>
      <c r="F131" s="18">
        <v>55</v>
      </c>
      <c r="G131" s="18">
        <v>4</v>
      </c>
      <c r="H131" s="109">
        <f t="shared" si="12"/>
        <v>9.2621664050235477</v>
      </c>
      <c r="I131" s="4">
        <f t="shared" si="13"/>
        <v>9.4017094017094021</v>
      </c>
      <c r="J131" s="4">
        <f t="shared" si="14"/>
        <v>7.6923076923076925</v>
      </c>
      <c r="K131" s="80"/>
      <c r="L131" s="80"/>
      <c r="M131" s="80"/>
      <c r="N131" s="80"/>
      <c r="O131" s="80"/>
    </row>
    <row r="132" spans="2:15" ht="15" customHeight="1" x14ac:dyDescent="0.15">
      <c r="B132" s="34" t="s">
        <v>204</v>
      </c>
      <c r="C132" s="233"/>
      <c r="D132" s="7"/>
      <c r="E132" s="18">
        <v>28</v>
      </c>
      <c r="F132" s="18">
        <v>26</v>
      </c>
      <c r="G132" s="18">
        <v>2</v>
      </c>
      <c r="H132" s="109">
        <f t="shared" si="12"/>
        <v>4.395604395604396</v>
      </c>
      <c r="I132" s="4">
        <f t="shared" si="13"/>
        <v>4.4444444444444446</v>
      </c>
      <c r="J132" s="4">
        <f t="shared" si="14"/>
        <v>3.8461538461538463</v>
      </c>
      <c r="K132" s="80"/>
      <c r="L132" s="80"/>
      <c r="M132" s="80"/>
      <c r="N132" s="80"/>
      <c r="O132" s="80"/>
    </row>
    <row r="133" spans="2:15" ht="15" customHeight="1" x14ac:dyDescent="0.15">
      <c r="B133" s="34" t="s">
        <v>126</v>
      </c>
      <c r="C133" s="233"/>
      <c r="D133" s="7"/>
      <c r="E133" s="18">
        <v>38</v>
      </c>
      <c r="F133" s="18">
        <v>35</v>
      </c>
      <c r="G133" s="18">
        <v>3</v>
      </c>
      <c r="H133" s="109">
        <f t="shared" si="12"/>
        <v>5.9654631083202512</v>
      </c>
      <c r="I133" s="4">
        <f t="shared" si="13"/>
        <v>5.982905982905983</v>
      </c>
      <c r="J133" s="4">
        <f t="shared" si="14"/>
        <v>5.7692307692307692</v>
      </c>
      <c r="K133" s="80"/>
      <c r="L133" s="80"/>
      <c r="M133" s="80"/>
      <c r="N133" s="80"/>
      <c r="O133" s="80"/>
    </row>
    <row r="134" spans="2:15" ht="15" customHeight="1" x14ac:dyDescent="0.15">
      <c r="B134" s="35" t="s">
        <v>0</v>
      </c>
      <c r="C134" s="88"/>
      <c r="D134" s="36"/>
      <c r="E134" s="19">
        <v>72</v>
      </c>
      <c r="F134" s="19">
        <v>67</v>
      </c>
      <c r="G134" s="19">
        <v>5</v>
      </c>
      <c r="H134" s="113">
        <f t="shared" si="12"/>
        <v>11.302982731554161</v>
      </c>
      <c r="I134" s="5">
        <f t="shared" si="13"/>
        <v>11.452991452991453</v>
      </c>
      <c r="J134" s="5">
        <f t="shared" si="14"/>
        <v>9.6153846153846168</v>
      </c>
      <c r="K134" s="23"/>
      <c r="L134" s="23"/>
      <c r="M134" s="23"/>
      <c r="N134" s="23"/>
      <c r="O134" s="23"/>
    </row>
    <row r="135" spans="2:15" ht="15" customHeight="1" x14ac:dyDescent="0.15">
      <c r="B135" s="38" t="s">
        <v>1</v>
      </c>
      <c r="C135" s="78"/>
      <c r="D135" s="28"/>
      <c r="E135" s="39">
        <f>SUM(E125:E134)</f>
        <v>637</v>
      </c>
      <c r="F135" s="39">
        <f>SUM(F125:F134)</f>
        <v>585</v>
      </c>
      <c r="G135" s="39">
        <f>SUM(G125:G134)</f>
        <v>52</v>
      </c>
      <c r="H135" s="110">
        <f>IF(SUM(H125:H134)&gt;100,"－",SUM(H125:H134))</f>
        <v>100</v>
      </c>
      <c r="I135" s="6">
        <f>IF(SUM(I125:I134)&gt;100,"－",SUM(I125:I134))</f>
        <v>100</v>
      </c>
      <c r="J135" s="6">
        <f>IF(SUM(J125:J134)&gt;100,"－",SUM(J125:J134))</f>
        <v>100</v>
      </c>
      <c r="K135" s="23"/>
      <c r="L135" s="23"/>
      <c r="M135" s="23"/>
      <c r="N135" s="23"/>
      <c r="O135" s="23"/>
    </row>
    <row r="136" spans="2:15" ht="15" customHeight="1" x14ac:dyDescent="0.15">
      <c r="B136" s="38" t="s">
        <v>107</v>
      </c>
      <c r="C136" s="78"/>
      <c r="D136" s="29"/>
      <c r="E136" s="41">
        <v>47.458407079646015</v>
      </c>
      <c r="F136" s="71">
        <v>47.592664092664094</v>
      </c>
      <c r="G136" s="71">
        <v>45.978723404255319</v>
      </c>
      <c r="H136" s="23"/>
      <c r="I136" s="23"/>
      <c r="J136" s="23"/>
      <c r="K136" s="23"/>
      <c r="L136" s="23"/>
      <c r="M136" s="23"/>
      <c r="N136" s="23"/>
      <c r="O136" s="23"/>
    </row>
    <row r="137" spans="2:15" ht="15" customHeight="1" x14ac:dyDescent="0.15">
      <c r="B137" s="38" t="s">
        <v>108</v>
      </c>
      <c r="C137" s="78"/>
      <c r="D137" s="29"/>
      <c r="E137" s="185">
        <v>260</v>
      </c>
      <c r="F137" s="47">
        <v>260</v>
      </c>
      <c r="G137" s="47">
        <v>112</v>
      </c>
      <c r="H137" s="23"/>
      <c r="I137" s="23"/>
      <c r="J137" s="23"/>
      <c r="K137" s="23"/>
      <c r="L137" s="23"/>
      <c r="M137" s="23"/>
      <c r="N137" s="23"/>
      <c r="O137" s="23"/>
    </row>
    <row r="138" spans="2:15" ht="15" customHeight="1" x14ac:dyDescent="0.15">
      <c r="B138" s="85" t="s">
        <v>150</v>
      </c>
      <c r="C138" s="7"/>
      <c r="D138" s="7"/>
      <c r="E138" s="7"/>
      <c r="I138" s="1"/>
      <c r="J138" s="1"/>
      <c r="K138" s="1"/>
    </row>
    <row r="139" spans="2:15" ht="15" customHeight="1" x14ac:dyDescent="0.15">
      <c r="B139" s="64"/>
      <c r="C139" s="33"/>
      <c r="D139" s="33"/>
      <c r="E139" s="79"/>
      <c r="F139" s="83" t="s">
        <v>2</v>
      </c>
      <c r="G139" s="86"/>
      <c r="H139" s="106"/>
      <c r="I139" s="83" t="s">
        <v>3</v>
      </c>
      <c r="J139" s="84"/>
      <c r="K139" s="1"/>
    </row>
    <row r="140" spans="2:15" ht="19.2" x14ac:dyDescent="0.15">
      <c r="B140" s="77"/>
      <c r="C140" s="7"/>
      <c r="D140" s="7"/>
      <c r="E140" s="96" t="s">
        <v>4</v>
      </c>
      <c r="F140" s="96" t="s">
        <v>210</v>
      </c>
      <c r="G140" s="96" t="s">
        <v>212</v>
      </c>
      <c r="H140" s="105" t="s">
        <v>4</v>
      </c>
      <c r="I140" s="96" t="s">
        <v>210</v>
      </c>
      <c r="J140" s="96" t="s">
        <v>212</v>
      </c>
      <c r="K140" s="1"/>
    </row>
    <row r="141" spans="2:15" ht="15" customHeight="1" x14ac:dyDescent="0.15">
      <c r="B141" s="35"/>
      <c r="C141" s="88"/>
      <c r="D141" s="36"/>
      <c r="E141" s="37"/>
      <c r="F141" s="37"/>
      <c r="G141" s="37"/>
      <c r="H141" s="107">
        <f>E116</f>
        <v>637</v>
      </c>
      <c r="I141" s="2">
        <f>F116</f>
        <v>585</v>
      </c>
      <c r="J141" s="2">
        <f>G116</f>
        <v>52</v>
      </c>
      <c r="K141" s="90"/>
      <c r="L141" s="90"/>
      <c r="M141" s="90"/>
      <c r="N141" s="90"/>
      <c r="O141" s="90"/>
    </row>
    <row r="142" spans="2:15" ht="15" customHeight="1" x14ac:dyDescent="0.15">
      <c r="B142" s="34" t="s">
        <v>508</v>
      </c>
      <c r="C142" s="233"/>
      <c r="D142" s="7"/>
      <c r="E142" s="18">
        <v>35</v>
      </c>
      <c r="F142" s="18">
        <v>32</v>
      </c>
      <c r="G142" s="18">
        <v>3</v>
      </c>
      <c r="H142" s="109">
        <f t="shared" ref="H142:J147" si="15">E142/H$124*100</f>
        <v>5.4945054945054945</v>
      </c>
      <c r="I142" s="4">
        <f t="shared" si="15"/>
        <v>5.4700854700854702</v>
      </c>
      <c r="J142" s="4">
        <f t="shared" si="15"/>
        <v>5.7692307692307692</v>
      </c>
      <c r="K142" s="80"/>
      <c r="L142" s="80"/>
      <c r="M142" s="80"/>
      <c r="N142" s="80"/>
      <c r="O142" s="80"/>
    </row>
    <row r="143" spans="2:15" ht="15" customHeight="1" x14ac:dyDescent="0.15">
      <c r="B143" s="34" t="s">
        <v>121</v>
      </c>
      <c r="C143" s="233"/>
      <c r="D143" s="7"/>
      <c r="E143" s="18">
        <v>26</v>
      </c>
      <c r="F143" s="18">
        <v>21</v>
      </c>
      <c r="G143" s="18">
        <v>5</v>
      </c>
      <c r="H143" s="109">
        <f t="shared" si="15"/>
        <v>4.0816326530612246</v>
      </c>
      <c r="I143" s="4">
        <f t="shared" si="15"/>
        <v>3.5897435897435894</v>
      </c>
      <c r="J143" s="4">
        <f t="shared" si="15"/>
        <v>9.6153846153846168</v>
      </c>
      <c r="K143" s="80"/>
      <c r="L143" s="80"/>
      <c r="M143" s="80"/>
      <c r="N143" s="80"/>
      <c r="O143" s="80"/>
    </row>
    <row r="144" spans="2:15" ht="15" customHeight="1" x14ac:dyDescent="0.15">
      <c r="B144" s="34" t="s">
        <v>122</v>
      </c>
      <c r="C144" s="233"/>
      <c r="D144" s="7"/>
      <c r="E144" s="18">
        <v>109</v>
      </c>
      <c r="F144" s="18">
        <v>101</v>
      </c>
      <c r="G144" s="18">
        <v>8</v>
      </c>
      <c r="H144" s="109">
        <f t="shared" si="15"/>
        <v>17.111459968602826</v>
      </c>
      <c r="I144" s="4">
        <f t="shared" si="15"/>
        <v>17.264957264957264</v>
      </c>
      <c r="J144" s="4">
        <f t="shared" si="15"/>
        <v>15.384615384615385</v>
      </c>
      <c r="K144" s="80"/>
      <c r="L144" s="80"/>
      <c r="M144" s="80"/>
      <c r="N144" s="80"/>
      <c r="O144" s="80"/>
    </row>
    <row r="145" spans="1:15" ht="15" customHeight="1" x14ac:dyDescent="0.15">
      <c r="B145" s="34" t="s">
        <v>123</v>
      </c>
      <c r="C145" s="233"/>
      <c r="D145" s="7"/>
      <c r="E145" s="18">
        <v>322</v>
      </c>
      <c r="F145" s="18">
        <v>299</v>
      </c>
      <c r="G145" s="18">
        <v>23</v>
      </c>
      <c r="H145" s="109">
        <f t="shared" si="15"/>
        <v>50.549450549450547</v>
      </c>
      <c r="I145" s="4">
        <f t="shared" si="15"/>
        <v>51.111111111111107</v>
      </c>
      <c r="J145" s="4">
        <f t="shared" si="15"/>
        <v>44.230769230769226</v>
      </c>
      <c r="K145" s="80"/>
      <c r="L145" s="80"/>
      <c r="M145" s="80"/>
      <c r="N145" s="80"/>
      <c r="O145" s="80"/>
    </row>
    <row r="146" spans="1:15" ht="15" customHeight="1" x14ac:dyDescent="0.15">
      <c r="B146" s="34" t="s">
        <v>205</v>
      </c>
      <c r="C146" s="233"/>
      <c r="D146" s="7"/>
      <c r="E146" s="18">
        <v>46</v>
      </c>
      <c r="F146" s="18">
        <v>40</v>
      </c>
      <c r="G146" s="18">
        <v>6</v>
      </c>
      <c r="H146" s="109">
        <f t="shared" si="15"/>
        <v>7.2213500784929359</v>
      </c>
      <c r="I146" s="4">
        <f t="shared" si="15"/>
        <v>6.8376068376068382</v>
      </c>
      <c r="J146" s="4">
        <f t="shared" si="15"/>
        <v>11.538461538461538</v>
      </c>
      <c r="K146" s="80"/>
      <c r="L146" s="80"/>
      <c r="M146" s="80"/>
      <c r="N146" s="80"/>
      <c r="O146" s="80"/>
    </row>
    <row r="147" spans="1:15" ht="15" customHeight="1" x14ac:dyDescent="0.15">
      <c r="B147" s="35" t="s">
        <v>0</v>
      </c>
      <c r="C147" s="88"/>
      <c r="D147" s="36"/>
      <c r="E147" s="19">
        <v>99</v>
      </c>
      <c r="F147" s="19">
        <v>92</v>
      </c>
      <c r="G147" s="19">
        <v>7</v>
      </c>
      <c r="H147" s="113">
        <f t="shared" si="15"/>
        <v>15.541601255886969</v>
      </c>
      <c r="I147" s="5">
        <f t="shared" si="15"/>
        <v>15.726495726495726</v>
      </c>
      <c r="J147" s="5">
        <f t="shared" si="15"/>
        <v>13.461538461538462</v>
      </c>
      <c r="K147" s="23"/>
      <c r="L147" s="23"/>
      <c r="M147" s="23"/>
      <c r="N147" s="23"/>
      <c r="O147" s="23"/>
    </row>
    <row r="148" spans="1:15" ht="15" customHeight="1" x14ac:dyDescent="0.15">
      <c r="B148" s="38" t="s">
        <v>1</v>
      </c>
      <c r="C148" s="78"/>
      <c r="D148" s="28"/>
      <c r="E148" s="39">
        <f>SUM(E142:E147)</f>
        <v>637</v>
      </c>
      <c r="F148" s="39">
        <f>SUM(F142:F147)</f>
        <v>585</v>
      </c>
      <c r="G148" s="39">
        <f>SUM(G142:G147)</f>
        <v>52</v>
      </c>
      <c r="H148" s="110">
        <f>IF(SUM(H142:H147)&gt;100,"－",SUM(H142:H147))</f>
        <v>100</v>
      </c>
      <c r="I148" s="6">
        <f>IF(SUM(I142:I147)&gt;100,"－",SUM(I142:I147))</f>
        <v>100</v>
      </c>
      <c r="J148" s="6">
        <f>IF(SUM(J142:J147)&gt;100,"－",SUM(J142:J147))</f>
        <v>100</v>
      </c>
      <c r="K148" s="23"/>
      <c r="L148" s="23"/>
      <c r="M148" s="23"/>
      <c r="N148" s="23"/>
      <c r="O148" s="23"/>
    </row>
    <row r="149" spans="1:15" ht="15" customHeight="1" x14ac:dyDescent="0.15">
      <c r="B149" s="38" t="s">
        <v>107</v>
      </c>
      <c r="C149" s="78"/>
      <c r="D149" s="29"/>
      <c r="E149" s="41">
        <v>40.634473091696172</v>
      </c>
      <c r="F149" s="71">
        <v>40.672496188011351</v>
      </c>
      <c r="G149" s="71">
        <v>40.217908947620941</v>
      </c>
      <c r="H149" s="23"/>
      <c r="I149" s="23"/>
      <c r="J149" s="23"/>
      <c r="K149" s="23"/>
      <c r="L149" s="23"/>
      <c r="M149" s="23"/>
      <c r="N149" s="23"/>
      <c r="O149" s="23"/>
    </row>
    <row r="150" spans="1:15" ht="15" customHeight="1" x14ac:dyDescent="0.15">
      <c r="B150" s="38" t="s">
        <v>108</v>
      </c>
      <c r="C150" s="78"/>
      <c r="D150" s="29"/>
      <c r="E150" s="41">
        <v>50</v>
      </c>
      <c r="F150" s="71">
        <v>50</v>
      </c>
      <c r="G150" s="71">
        <v>50</v>
      </c>
      <c r="H150" s="23"/>
      <c r="I150" s="23"/>
      <c r="J150" s="23"/>
      <c r="K150" s="23"/>
      <c r="L150" s="23"/>
      <c r="M150" s="23"/>
      <c r="N150" s="23"/>
      <c r="O150" s="23"/>
    </row>
    <row r="151" spans="1:15" ht="15" customHeight="1" x14ac:dyDescent="0.15">
      <c r="B151" s="62"/>
      <c r="C151" s="55"/>
      <c r="D151" s="55"/>
      <c r="E151" s="55"/>
      <c r="F151" s="55"/>
      <c r="G151" s="14"/>
      <c r="H151" s="14"/>
      <c r="I151" s="14"/>
      <c r="J151" s="1"/>
      <c r="K151" s="1"/>
    </row>
    <row r="152" spans="1:15" ht="15" customHeight="1" x14ac:dyDescent="0.15">
      <c r="A152" s="1" t="s">
        <v>667</v>
      </c>
      <c r="B152" s="22"/>
      <c r="G152" s="1"/>
      <c r="H152" s="1"/>
      <c r="I152" s="1"/>
      <c r="J152" s="1"/>
      <c r="K152" s="1"/>
    </row>
    <row r="153" spans="1:15" ht="15" customHeight="1" x14ac:dyDescent="0.15">
      <c r="B153" s="64"/>
      <c r="C153" s="33"/>
      <c r="D153" s="33"/>
      <c r="E153" s="79"/>
      <c r="F153" s="83" t="s">
        <v>2</v>
      </c>
      <c r="G153" s="86"/>
      <c r="H153" s="106"/>
      <c r="I153" s="83" t="s">
        <v>3</v>
      </c>
      <c r="J153" s="84"/>
      <c r="K153" s="1"/>
    </row>
    <row r="154" spans="1:15" ht="19.2" x14ac:dyDescent="0.15">
      <c r="B154" s="77"/>
      <c r="C154" s="7"/>
      <c r="D154" s="7"/>
      <c r="E154" s="96" t="s">
        <v>4</v>
      </c>
      <c r="F154" s="96" t="s">
        <v>210</v>
      </c>
      <c r="G154" s="96" t="s">
        <v>212</v>
      </c>
      <c r="H154" s="105" t="s">
        <v>4</v>
      </c>
      <c r="I154" s="96" t="s">
        <v>210</v>
      </c>
      <c r="J154" s="96" t="s">
        <v>212</v>
      </c>
      <c r="K154" s="1"/>
    </row>
    <row r="155" spans="1:15" ht="15" customHeight="1" x14ac:dyDescent="0.15">
      <c r="B155" s="35"/>
      <c r="C155" s="88"/>
      <c r="D155" s="36"/>
      <c r="E155" s="37"/>
      <c r="F155" s="37"/>
      <c r="G155" s="37"/>
      <c r="H155" s="107">
        <f>E$9</f>
        <v>739</v>
      </c>
      <c r="I155" s="2">
        <f>F$9</f>
        <v>667</v>
      </c>
      <c r="J155" s="2">
        <f>G$9</f>
        <v>72</v>
      </c>
      <c r="K155" s="90"/>
      <c r="L155" s="90"/>
      <c r="M155" s="90"/>
      <c r="N155" s="90"/>
      <c r="O155" s="90"/>
    </row>
    <row r="156" spans="1:15" ht="15" customHeight="1" x14ac:dyDescent="0.15">
      <c r="B156" s="34" t="s">
        <v>117</v>
      </c>
      <c r="C156" s="233"/>
      <c r="D156" s="7"/>
      <c r="E156" s="18">
        <v>245</v>
      </c>
      <c r="F156" s="18">
        <v>214</v>
      </c>
      <c r="G156" s="18">
        <v>31</v>
      </c>
      <c r="H156" s="109">
        <f t="shared" ref="H156:J158" si="16">E156/H$5*100</f>
        <v>33.152909336941818</v>
      </c>
      <c r="I156" s="4">
        <f t="shared" si="16"/>
        <v>32.083958020989506</v>
      </c>
      <c r="J156" s="4">
        <f t="shared" si="16"/>
        <v>43.055555555555557</v>
      </c>
      <c r="K156" s="80"/>
      <c r="L156" s="80"/>
      <c r="M156" s="80"/>
      <c r="N156" s="80"/>
      <c r="O156" s="80"/>
    </row>
    <row r="157" spans="1:15" ht="15" customHeight="1" x14ac:dyDescent="0.15">
      <c r="B157" s="34" t="s">
        <v>118</v>
      </c>
      <c r="C157" s="233"/>
      <c r="D157" s="7"/>
      <c r="E157" s="18">
        <v>471</v>
      </c>
      <c r="F157" s="18">
        <v>434</v>
      </c>
      <c r="G157" s="18">
        <v>37</v>
      </c>
      <c r="H157" s="109">
        <f t="shared" si="16"/>
        <v>63.734776725304464</v>
      </c>
      <c r="I157" s="4">
        <f t="shared" si="16"/>
        <v>65.067466266866575</v>
      </c>
      <c r="J157" s="4">
        <f t="shared" si="16"/>
        <v>51.388888888888886</v>
      </c>
      <c r="K157" s="80"/>
      <c r="L157" s="80"/>
      <c r="M157" s="80"/>
      <c r="N157" s="80"/>
      <c r="O157" s="80"/>
    </row>
    <row r="158" spans="1:15" ht="15" customHeight="1" x14ac:dyDescent="0.15">
      <c r="B158" s="35" t="s">
        <v>0</v>
      </c>
      <c r="C158" s="88"/>
      <c r="D158" s="36"/>
      <c r="E158" s="19">
        <v>23</v>
      </c>
      <c r="F158" s="19">
        <v>19</v>
      </c>
      <c r="G158" s="19">
        <v>4</v>
      </c>
      <c r="H158" s="113">
        <f t="shared" si="16"/>
        <v>3.1123139377537212</v>
      </c>
      <c r="I158" s="5">
        <f t="shared" si="16"/>
        <v>2.8485757121439281</v>
      </c>
      <c r="J158" s="5">
        <f t="shared" si="16"/>
        <v>5.5555555555555554</v>
      </c>
      <c r="K158" s="23"/>
      <c r="L158" s="23"/>
      <c r="M158" s="23"/>
      <c r="N158" s="23"/>
      <c r="O158" s="23"/>
    </row>
    <row r="159" spans="1:15" ht="15" customHeight="1" x14ac:dyDescent="0.15">
      <c r="B159" s="38" t="s">
        <v>1</v>
      </c>
      <c r="C159" s="78"/>
      <c r="D159" s="28"/>
      <c r="E159" s="39">
        <f>SUM(E156:E158)</f>
        <v>739</v>
      </c>
      <c r="F159" s="39">
        <f>SUM(F156:F158)</f>
        <v>667</v>
      </c>
      <c r="G159" s="39">
        <f>SUM(G156:G158)</f>
        <v>72</v>
      </c>
      <c r="H159" s="110">
        <f>IF(SUM(H156:H158)&gt;100,"－",SUM(H156:H158))</f>
        <v>100</v>
      </c>
      <c r="I159" s="6">
        <f>IF(SUM(I156:I158)&gt;100,"－",SUM(I156:I158))</f>
        <v>100.00000000000001</v>
      </c>
      <c r="J159" s="6">
        <f>IF(SUM(J156:J158)&gt;100,"－",SUM(J156:J158))</f>
        <v>100</v>
      </c>
      <c r="K159" s="23"/>
      <c r="L159" s="23"/>
      <c r="M159" s="23"/>
      <c r="N159" s="23"/>
      <c r="O159" s="23"/>
    </row>
    <row r="160" spans="1:15" ht="15" customHeight="1" x14ac:dyDescent="0.15">
      <c r="B160" s="62"/>
      <c r="C160" s="45"/>
      <c r="D160" s="45"/>
      <c r="E160" s="45"/>
      <c r="F160" s="45"/>
      <c r="G160" s="92"/>
      <c r="H160" s="46"/>
      <c r="I160" s="1"/>
      <c r="J160" s="1"/>
      <c r="K160" s="1"/>
    </row>
    <row r="161" spans="1:15" ht="15" customHeight="1" x14ac:dyDescent="0.15">
      <c r="A161" s="43" t="s">
        <v>655</v>
      </c>
      <c r="F161" s="1"/>
      <c r="J161" s="1"/>
      <c r="K161" s="1"/>
    </row>
    <row r="162" spans="1:15" ht="15" customHeight="1" x14ac:dyDescent="0.15">
      <c r="A162" s="1" t="s">
        <v>671</v>
      </c>
      <c r="B162" s="22"/>
      <c r="C162" s="7"/>
      <c r="D162" s="7"/>
      <c r="E162" s="7"/>
      <c r="I162" s="1"/>
      <c r="J162" s="1"/>
      <c r="K162" s="1"/>
    </row>
    <row r="163" spans="1:15" ht="15" customHeight="1" x14ac:dyDescent="0.15">
      <c r="B163" s="64"/>
      <c r="C163" s="33"/>
      <c r="D163" s="33"/>
      <c r="E163" s="79"/>
      <c r="F163" s="83" t="s">
        <v>2</v>
      </c>
      <c r="G163" s="86"/>
      <c r="H163" s="106"/>
      <c r="I163" s="83" t="s">
        <v>3</v>
      </c>
      <c r="J163" s="84"/>
      <c r="K163" s="1"/>
    </row>
    <row r="164" spans="1:15" ht="19.2" x14ac:dyDescent="0.15">
      <c r="B164" s="77"/>
      <c r="C164" s="7"/>
      <c r="D164" s="7"/>
      <c r="E164" s="96" t="s">
        <v>4</v>
      </c>
      <c r="F164" s="96" t="s">
        <v>210</v>
      </c>
      <c r="G164" s="96" t="s">
        <v>212</v>
      </c>
      <c r="H164" s="105" t="s">
        <v>4</v>
      </c>
      <c r="I164" s="96" t="s">
        <v>210</v>
      </c>
      <c r="J164" s="96" t="s">
        <v>212</v>
      </c>
      <c r="K164" s="1"/>
    </row>
    <row r="165" spans="1:15" ht="15" customHeight="1" x14ac:dyDescent="0.15">
      <c r="B165" s="35"/>
      <c r="C165" s="88"/>
      <c r="D165" s="36"/>
      <c r="E165" s="37"/>
      <c r="F165" s="37"/>
      <c r="G165" s="37"/>
      <c r="H165" s="107">
        <f>E157</f>
        <v>471</v>
      </c>
      <c r="I165" s="2">
        <f>F157</f>
        <v>434</v>
      </c>
      <c r="J165" s="2">
        <f>G157</f>
        <v>37</v>
      </c>
      <c r="K165" s="90"/>
      <c r="L165" s="90"/>
      <c r="M165" s="90"/>
      <c r="N165" s="90"/>
      <c r="O165" s="90"/>
    </row>
    <row r="166" spans="1:15" ht="15" customHeight="1" x14ac:dyDescent="0.15">
      <c r="B166" s="298" t="s">
        <v>186</v>
      </c>
      <c r="C166" s="233"/>
      <c r="D166" s="7"/>
      <c r="E166" s="18">
        <v>48</v>
      </c>
      <c r="F166" s="18">
        <v>43</v>
      </c>
      <c r="G166" s="18">
        <v>5</v>
      </c>
      <c r="H166" s="109">
        <f t="shared" ref="H166:J170" si="17">E166/H$165*100</f>
        <v>10.191082802547772</v>
      </c>
      <c r="I166" s="4">
        <f t="shared" si="17"/>
        <v>9.9078341013824893</v>
      </c>
      <c r="J166" s="4">
        <f t="shared" si="17"/>
        <v>13.513513513513514</v>
      </c>
      <c r="K166" s="290"/>
      <c r="L166" s="80"/>
      <c r="M166" s="80"/>
      <c r="N166" s="80"/>
      <c r="O166" s="80"/>
    </row>
    <row r="167" spans="1:15" ht="15" customHeight="1" x14ac:dyDescent="0.15">
      <c r="B167" s="298" t="s">
        <v>103</v>
      </c>
      <c r="C167" s="233"/>
      <c r="D167" s="7"/>
      <c r="E167" s="18">
        <v>148</v>
      </c>
      <c r="F167" s="18">
        <v>136</v>
      </c>
      <c r="G167" s="18">
        <v>12</v>
      </c>
      <c r="H167" s="109">
        <f t="shared" si="17"/>
        <v>31.422505307855626</v>
      </c>
      <c r="I167" s="4">
        <f t="shared" si="17"/>
        <v>31.336405529953915</v>
      </c>
      <c r="J167" s="4">
        <f t="shared" si="17"/>
        <v>32.432432432432435</v>
      </c>
      <c r="K167" s="80"/>
      <c r="L167" s="80"/>
      <c r="M167" s="80"/>
      <c r="N167" s="80"/>
      <c r="O167" s="80"/>
    </row>
    <row r="168" spans="1:15" ht="15" customHeight="1" x14ac:dyDescent="0.15">
      <c r="B168" s="298" t="s">
        <v>104</v>
      </c>
      <c r="C168" s="233"/>
      <c r="D168" s="7"/>
      <c r="E168" s="18">
        <v>44</v>
      </c>
      <c r="F168" s="18">
        <v>42</v>
      </c>
      <c r="G168" s="18">
        <v>2</v>
      </c>
      <c r="H168" s="109">
        <f t="shared" si="17"/>
        <v>9.3418259023354562</v>
      </c>
      <c r="I168" s="4">
        <f t="shared" si="17"/>
        <v>9.67741935483871</v>
      </c>
      <c r="J168" s="4">
        <f t="shared" si="17"/>
        <v>5.4054054054054053</v>
      </c>
      <c r="K168" s="80"/>
      <c r="L168" s="80"/>
      <c r="M168" s="80"/>
      <c r="N168" s="80"/>
      <c r="O168" s="80"/>
    </row>
    <row r="169" spans="1:15" ht="15" customHeight="1" x14ac:dyDescent="0.15">
      <c r="B169" s="298" t="s">
        <v>467</v>
      </c>
      <c r="C169" s="233"/>
      <c r="D169" s="7"/>
      <c r="E169" s="18">
        <v>29</v>
      </c>
      <c r="F169" s="18">
        <v>23</v>
      </c>
      <c r="G169" s="18">
        <v>6</v>
      </c>
      <c r="H169" s="109">
        <f t="shared" si="17"/>
        <v>6.1571125265392785</v>
      </c>
      <c r="I169" s="4">
        <f t="shared" si="17"/>
        <v>5.2995391705069128</v>
      </c>
      <c r="J169" s="4">
        <f t="shared" si="17"/>
        <v>16.216216216216218</v>
      </c>
      <c r="K169" s="80"/>
      <c r="L169" s="80"/>
      <c r="M169" s="80"/>
      <c r="N169" s="80"/>
      <c r="O169" s="80"/>
    </row>
    <row r="170" spans="1:15" ht="15" customHeight="1" x14ac:dyDescent="0.15">
      <c r="B170" s="299" t="s">
        <v>0</v>
      </c>
      <c r="C170" s="88"/>
      <c r="D170" s="36"/>
      <c r="E170" s="19">
        <v>202</v>
      </c>
      <c r="F170" s="19">
        <v>190</v>
      </c>
      <c r="G170" s="19">
        <v>12</v>
      </c>
      <c r="H170" s="113">
        <f t="shared" si="17"/>
        <v>42.887473460721871</v>
      </c>
      <c r="I170" s="5">
        <f t="shared" si="17"/>
        <v>43.778801843317972</v>
      </c>
      <c r="J170" s="5">
        <f t="shared" si="17"/>
        <v>32.432432432432435</v>
      </c>
      <c r="K170" s="23"/>
      <c r="L170" s="23"/>
      <c r="M170" s="23"/>
      <c r="N170" s="23"/>
      <c r="O170" s="23"/>
    </row>
    <row r="171" spans="1:15" ht="15" customHeight="1" x14ac:dyDescent="0.15">
      <c r="B171" s="300" t="s">
        <v>1</v>
      </c>
      <c r="C171" s="78"/>
      <c r="D171" s="28"/>
      <c r="E171" s="39">
        <f>SUM(E166:E170)</f>
        <v>471</v>
      </c>
      <c r="F171" s="39">
        <f>SUM(F166:F170)</f>
        <v>434</v>
      </c>
      <c r="G171" s="39">
        <f>SUM(G166:G170)</f>
        <v>37</v>
      </c>
      <c r="H171" s="110">
        <f>IF(SUM(H166:H170)&gt;100,"－",SUM(H166:H170))</f>
        <v>100</v>
      </c>
      <c r="I171" s="6">
        <f>IF(SUM(I166:I170)&gt;100,"－",SUM(I166:I170))</f>
        <v>100</v>
      </c>
      <c r="J171" s="6">
        <f>IF(SUM(J166:J170)&gt;100,"－",SUM(J166:J170))</f>
        <v>100.00000000000001</v>
      </c>
      <c r="K171" s="23"/>
      <c r="L171" s="23"/>
      <c r="M171" s="23"/>
      <c r="N171" s="23"/>
      <c r="O171" s="23"/>
    </row>
    <row r="172" spans="1:15" ht="15" customHeight="1" x14ac:dyDescent="0.15">
      <c r="B172" s="300" t="s">
        <v>107</v>
      </c>
      <c r="C172" s="78"/>
      <c r="D172" s="29"/>
      <c r="E172" s="41">
        <v>1.8550185873605949</v>
      </c>
      <c r="F172" s="71">
        <v>1.7827868852459017</v>
      </c>
      <c r="G172" s="71">
        <v>2.56</v>
      </c>
      <c r="H172" s="23"/>
      <c r="I172" s="23"/>
      <c r="J172" s="23"/>
      <c r="K172" s="23"/>
      <c r="L172" s="23"/>
      <c r="M172" s="23"/>
      <c r="N172" s="23"/>
      <c r="O172" s="23"/>
    </row>
    <row r="173" spans="1:15" ht="15" customHeight="1" x14ac:dyDescent="0.15">
      <c r="B173" s="300" t="s">
        <v>108</v>
      </c>
      <c r="C173" s="78"/>
      <c r="D173" s="29"/>
      <c r="E173" s="185">
        <v>54</v>
      </c>
      <c r="F173" s="47">
        <v>54</v>
      </c>
      <c r="G173" s="47">
        <v>30</v>
      </c>
      <c r="H173" s="23"/>
      <c r="I173" s="23"/>
      <c r="J173" s="23"/>
      <c r="K173" s="23"/>
      <c r="L173" s="23"/>
      <c r="M173" s="23"/>
      <c r="N173" s="23"/>
      <c r="O173" s="23"/>
    </row>
    <row r="174" spans="1:15" ht="15" customHeight="1" x14ac:dyDescent="0.15">
      <c r="B174" s="301" t="s">
        <v>150</v>
      </c>
      <c r="C174" s="7"/>
      <c r="D174" s="7"/>
      <c r="E174" s="7"/>
      <c r="I174" s="1"/>
      <c r="J174" s="1"/>
      <c r="K174" s="1"/>
    </row>
    <row r="175" spans="1:15" ht="15" customHeight="1" x14ac:dyDescent="0.15">
      <c r="B175" s="302"/>
      <c r="C175" s="33"/>
      <c r="D175" s="33"/>
      <c r="E175" s="79"/>
      <c r="F175" s="83" t="s">
        <v>2</v>
      </c>
      <c r="G175" s="86"/>
      <c r="H175" s="106"/>
      <c r="I175" s="83" t="s">
        <v>3</v>
      </c>
      <c r="J175" s="84"/>
      <c r="K175" s="1"/>
    </row>
    <row r="176" spans="1:15" ht="19.2" x14ac:dyDescent="0.15">
      <c r="B176" s="303"/>
      <c r="C176" s="7"/>
      <c r="D176" s="7"/>
      <c r="E176" s="96" t="s">
        <v>4</v>
      </c>
      <c r="F176" s="96" t="s">
        <v>210</v>
      </c>
      <c r="G176" s="96" t="s">
        <v>212</v>
      </c>
      <c r="H176" s="105" t="s">
        <v>4</v>
      </c>
      <c r="I176" s="96" t="s">
        <v>210</v>
      </c>
      <c r="J176" s="96" t="s">
        <v>212</v>
      </c>
      <c r="K176" s="1"/>
    </row>
    <row r="177" spans="1:15" ht="15" customHeight="1" x14ac:dyDescent="0.15">
      <c r="B177" s="299"/>
      <c r="C177" s="88"/>
      <c r="D177" s="36"/>
      <c r="E177" s="37"/>
      <c r="F177" s="37"/>
      <c r="G177" s="37"/>
      <c r="H177" s="107">
        <f>E157</f>
        <v>471</v>
      </c>
      <c r="I177" s="2">
        <f>F157</f>
        <v>434</v>
      </c>
      <c r="J177" s="2">
        <f>G157</f>
        <v>37</v>
      </c>
      <c r="K177" s="90"/>
      <c r="L177" s="90"/>
      <c r="M177" s="90"/>
      <c r="N177" s="90"/>
      <c r="O177" s="90"/>
    </row>
    <row r="178" spans="1:15" ht="15" customHeight="1" x14ac:dyDescent="0.15">
      <c r="B178" s="298" t="s">
        <v>186</v>
      </c>
      <c r="C178" s="233"/>
      <c r="D178" s="7"/>
      <c r="E178" s="18">
        <v>48</v>
      </c>
      <c r="F178" s="18">
        <v>43</v>
      </c>
      <c r="G178" s="18">
        <v>5</v>
      </c>
      <c r="H178" s="109">
        <f t="shared" ref="H178:J182" si="18">E178/H$177*100</f>
        <v>10.191082802547772</v>
      </c>
      <c r="I178" s="4">
        <f t="shared" si="18"/>
        <v>9.9078341013824893</v>
      </c>
      <c r="J178" s="4">
        <f t="shared" si="18"/>
        <v>13.513513513513514</v>
      </c>
      <c r="K178" s="290"/>
      <c r="L178" s="80"/>
      <c r="M178" s="80"/>
      <c r="N178" s="80"/>
      <c r="O178" s="80"/>
    </row>
    <row r="179" spans="1:15" ht="15" customHeight="1" x14ac:dyDescent="0.15">
      <c r="B179" s="34" t="s">
        <v>464</v>
      </c>
      <c r="C179" s="233"/>
      <c r="D179" s="7"/>
      <c r="E179" s="18">
        <v>86</v>
      </c>
      <c r="F179" s="18">
        <v>79</v>
      </c>
      <c r="G179" s="18">
        <v>7</v>
      </c>
      <c r="H179" s="109">
        <f t="shared" si="18"/>
        <v>18.259023354564754</v>
      </c>
      <c r="I179" s="4">
        <f t="shared" si="18"/>
        <v>18.202764976958523</v>
      </c>
      <c r="J179" s="4">
        <f t="shared" si="18"/>
        <v>18.918918918918919</v>
      </c>
      <c r="K179" s="80"/>
      <c r="L179" s="80"/>
      <c r="M179" s="80"/>
      <c r="N179" s="80"/>
      <c r="O179" s="80"/>
    </row>
    <row r="180" spans="1:15" ht="15" customHeight="1" x14ac:dyDescent="0.15">
      <c r="B180" s="34" t="s">
        <v>465</v>
      </c>
      <c r="C180" s="233"/>
      <c r="D180" s="7"/>
      <c r="E180" s="18">
        <v>81</v>
      </c>
      <c r="F180" s="18">
        <v>74</v>
      </c>
      <c r="G180" s="18">
        <v>7</v>
      </c>
      <c r="H180" s="109">
        <f t="shared" si="18"/>
        <v>17.197452229299362</v>
      </c>
      <c r="I180" s="4">
        <f t="shared" si="18"/>
        <v>17.050691244239633</v>
      </c>
      <c r="J180" s="4">
        <f t="shared" si="18"/>
        <v>18.918918918918919</v>
      </c>
      <c r="K180" s="80"/>
      <c r="L180" s="80"/>
      <c r="M180" s="80"/>
      <c r="N180" s="80"/>
      <c r="O180" s="80"/>
    </row>
    <row r="181" spans="1:15" ht="15" customHeight="1" x14ac:dyDescent="0.15">
      <c r="B181" s="34" t="s">
        <v>440</v>
      </c>
      <c r="C181" s="233"/>
      <c r="D181" s="7"/>
      <c r="E181" s="18">
        <v>45</v>
      </c>
      <c r="F181" s="18">
        <v>39</v>
      </c>
      <c r="G181" s="18">
        <v>6</v>
      </c>
      <c r="H181" s="109">
        <f t="shared" si="18"/>
        <v>9.5541401273885356</v>
      </c>
      <c r="I181" s="4">
        <f t="shared" si="18"/>
        <v>8.9861751152073737</v>
      </c>
      <c r="J181" s="4">
        <f t="shared" si="18"/>
        <v>16.216216216216218</v>
      </c>
      <c r="K181" s="80"/>
      <c r="L181" s="80"/>
      <c r="M181" s="80"/>
      <c r="N181" s="80"/>
      <c r="O181" s="80"/>
    </row>
    <row r="182" spans="1:15" ht="15" customHeight="1" x14ac:dyDescent="0.15">
      <c r="B182" s="35" t="s">
        <v>0</v>
      </c>
      <c r="C182" s="88"/>
      <c r="D182" s="36"/>
      <c r="E182" s="19">
        <v>211</v>
      </c>
      <c r="F182" s="19">
        <v>199</v>
      </c>
      <c r="G182" s="19">
        <v>12</v>
      </c>
      <c r="H182" s="113">
        <f t="shared" si="18"/>
        <v>44.798301486199577</v>
      </c>
      <c r="I182" s="5">
        <f t="shared" si="18"/>
        <v>45.852534562211986</v>
      </c>
      <c r="J182" s="5">
        <f t="shared" si="18"/>
        <v>32.432432432432435</v>
      </c>
      <c r="K182" s="23"/>
      <c r="L182" s="23"/>
      <c r="M182" s="23"/>
      <c r="N182" s="23"/>
      <c r="O182" s="23"/>
    </row>
    <row r="183" spans="1:15" ht="15" customHeight="1" x14ac:dyDescent="0.15">
      <c r="B183" s="38" t="s">
        <v>1</v>
      </c>
      <c r="C183" s="78"/>
      <c r="D183" s="28"/>
      <c r="E183" s="39">
        <f>SUM(E178:E182)</f>
        <v>471</v>
      </c>
      <c r="F183" s="39">
        <f>SUM(F178:F182)</f>
        <v>434</v>
      </c>
      <c r="G183" s="39">
        <f>SUM(G178:G182)</f>
        <v>37</v>
      </c>
      <c r="H183" s="110">
        <f>IF(SUM(H178:H182)&gt;100,"－",SUM(H178:H182))</f>
        <v>100</v>
      </c>
      <c r="I183" s="6">
        <f>IF(SUM(I178:I182)&gt;100,"－",SUM(I178:I182))</f>
        <v>100</v>
      </c>
      <c r="J183" s="6">
        <f>IF(SUM(J178:J182)&gt;100,"－",SUM(J178:J182))</f>
        <v>100.00000000000001</v>
      </c>
      <c r="K183" s="23"/>
      <c r="L183" s="23"/>
      <c r="M183" s="23"/>
      <c r="N183" s="23"/>
      <c r="O183" s="23"/>
    </row>
    <row r="184" spans="1:15" ht="15" customHeight="1" x14ac:dyDescent="0.15">
      <c r="B184" s="38" t="s">
        <v>107</v>
      </c>
      <c r="C184" s="78"/>
      <c r="D184" s="29"/>
      <c r="E184" s="41">
        <v>1.5250474698045344</v>
      </c>
      <c r="F184" s="71">
        <v>1.4692892851939141</v>
      </c>
      <c r="G184" s="71">
        <v>2.0491744051443668</v>
      </c>
      <c r="H184" s="23"/>
      <c r="I184" s="23"/>
      <c r="J184" s="23"/>
      <c r="K184" s="23"/>
      <c r="L184" s="23"/>
      <c r="M184" s="23"/>
      <c r="N184" s="23"/>
      <c r="O184" s="23"/>
    </row>
    <row r="185" spans="1:15" ht="15" customHeight="1" x14ac:dyDescent="0.15">
      <c r="B185" s="38" t="s">
        <v>108</v>
      </c>
      <c r="C185" s="78"/>
      <c r="D185" s="29"/>
      <c r="E185" s="41">
        <v>48.275862068965516</v>
      </c>
      <c r="F185" s="71">
        <v>48.275862068965516</v>
      </c>
      <c r="G185" s="71">
        <v>18.75</v>
      </c>
      <c r="H185" s="23"/>
      <c r="I185" s="23"/>
      <c r="J185" s="23"/>
      <c r="K185" s="23"/>
      <c r="L185" s="23"/>
      <c r="M185" s="23"/>
      <c r="N185" s="23"/>
      <c r="O185" s="23"/>
    </row>
    <row r="186" spans="1:15" ht="15" customHeight="1" x14ac:dyDescent="0.15">
      <c r="B186" s="62"/>
      <c r="C186" s="55"/>
      <c r="D186" s="55"/>
      <c r="E186" s="55"/>
      <c r="F186" s="55"/>
      <c r="G186" s="14"/>
      <c r="H186" s="14"/>
      <c r="I186" s="14"/>
      <c r="J186" s="1"/>
      <c r="K186" s="1"/>
    </row>
    <row r="187" spans="1:15" ht="15" customHeight="1" x14ac:dyDescent="0.15">
      <c r="A187" s="1" t="s">
        <v>668</v>
      </c>
      <c r="B187" s="22"/>
      <c r="G187" s="1"/>
      <c r="H187" s="1"/>
      <c r="I187" s="1"/>
      <c r="J187" s="1"/>
      <c r="K187" s="1"/>
    </row>
    <row r="188" spans="1:15" ht="15" customHeight="1" x14ac:dyDescent="0.15">
      <c r="B188" s="64"/>
      <c r="C188" s="33"/>
      <c r="D188" s="33"/>
      <c r="E188" s="79"/>
      <c r="F188" s="83" t="s">
        <v>2</v>
      </c>
      <c r="G188" s="86"/>
      <c r="H188" s="106"/>
      <c r="I188" s="83" t="s">
        <v>3</v>
      </c>
      <c r="J188" s="84"/>
      <c r="K188" s="1"/>
    </row>
    <row r="189" spans="1:15" ht="19.2" x14ac:dyDescent="0.15">
      <c r="B189" s="77"/>
      <c r="C189" s="7"/>
      <c r="D189" s="7"/>
      <c r="E189" s="96" t="s">
        <v>4</v>
      </c>
      <c r="F189" s="96" t="s">
        <v>210</v>
      </c>
      <c r="G189" s="96" t="s">
        <v>212</v>
      </c>
      <c r="H189" s="105" t="s">
        <v>4</v>
      </c>
      <c r="I189" s="96" t="s">
        <v>210</v>
      </c>
      <c r="J189" s="96" t="s">
        <v>212</v>
      </c>
      <c r="K189" s="1"/>
    </row>
    <row r="190" spans="1:15" ht="15" customHeight="1" x14ac:dyDescent="0.15">
      <c r="B190" s="35"/>
      <c r="C190" s="88"/>
      <c r="D190" s="36"/>
      <c r="E190" s="37"/>
      <c r="F190" s="37"/>
      <c r="G190" s="37"/>
      <c r="H190" s="107">
        <f>E$9</f>
        <v>739</v>
      </c>
      <c r="I190" s="2">
        <f>F$9</f>
        <v>667</v>
      </c>
      <c r="J190" s="2">
        <f>G$9</f>
        <v>72</v>
      </c>
      <c r="K190" s="90"/>
      <c r="L190" s="90"/>
      <c r="M190" s="90"/>
      <c r="N190" s="90"/>
      <c r="O190" s="90"/>
    </row>
    <row r="191" spans="1:15" ht="15" customHeight="1" x14ac:dyDescent="0.15">
      <c r="B191" s="34" t="s">
        <v>117</v>
      </c>
      <c r="C191" s="233"/>
      <c r="D191" s="7"/>
      <c r="E191" s="18">
        <v>698</v>
      </c>
      <c r="F191" s="18">
        <v>632</v>
      </c>
      <c r="G191" s="18">
        <v>66</v>
      </c>
      <c r="H191" s="109">
        <f t="shared" ref="H191:J194" si="19">E191/H$5*100</f>
        <v>94.451962110960764</v>
      </c>
      <c r="I191" s="4">
        <f t="shared" si="19"/>
        <v>94.752623688155921</v>
      </c>
      <c r="J191" s="4">
        <f t="shared" si="19"/>
        <v>91.666666666666657</v>
      </c>
      <c r="K191" s="80"/>
      <c r="L191" s="80"/>
      <c r="M191" s="80"/>
      <c r="N191" s="80"/>
      <c r="O191" s="80"/>
    </row>
    <row r="192" spans="1:15" ht="15" customHeight="1" x14ac:dyDescent="0.15">
      <c r="B192" s="34" t="s">
        <v>335</v>
      </c>
      <c r="C192" s="233"/>
      <c r="D192" s="7"/>
      <c r="E192" s="18">
        <v>11</v>
      </c>
      <c r="F192" s="18">
        <v>9</v>
      </c>
      <c r="G192" s="18">
        <v>2</v>
      </c>
      <c r="H192" s="109">
        <f t="shared" si="19"/>
        <v>1.4884979702300407</v>
      </c>
      <c r="I192" s="4">
        <f t="shared" si="19"/>
        <v>1.3493253373313343</v>
      </c>
      <c r="J192" s="4">
        <f t="shared" si="19"/>
        <v>2.7777777777777777</v>
      </c>
      <c r="K192" s="80"/>
      <c r="L192" s="80"/>
      <c r="M192" s="80"/>
      <c r="N192" s="80"/>
      <c r="O192" s="80"/>
    </row>
    <row r="193" spans="1:15" ht="15" customHeight="1" x14ac:dyDescent="0.15">
      <c r="B193" s="34" t="s">
        <v>197</v>
      </c>
      <c r="C193" s="233"/>
      <c r="D193" s="7"/>
      <c r="E193" s="18">
        <v>0</v>
      </c>
      <c r="F193" s="18">
        <v>0</v>
      </c>
      <c r="G193" s="18">
        <v>0</v>
      </c>
      <c r="H193" s="109">
        <f t="shared" si="19"/>
        <v>0</v>
      </c>
      <c r="I193" s="4">
        <f t="shared" si="19"/>
        <v>0</v>
      </c>
      <c r="J193" s="4">
        <f t="shared" si="19"/>
        <v>0</v>
      </c>
      <c r="K193" s="80"/>
      <c r="L193" s="80"/>
      <c r="M193" s="80"/>
      <c r="N193" s="80"/>
      <c r="O193" s="80"/>
    </row>
    <row r="194" spans="1:15" ht="15" customHeight="1" x14ac:dyDescent="0.15">
      <c r="B194" s="35" t="s">
        <v>0</v>
      </c>
      <c r="C194" s="88"/>
      <c r="D194" s="36"/>
      <c r="E194" s="19">
        <v>30</v>
      </c>
      <c r="F194" s="19">
        <v>26</v>
      </c>
      <c r="G194" s="19">
        <v>4</v>
      </c>
      <c r="H194" s="113">
        <f t="shared" si="19"/>
        <v>4.0595399188092021</v>
      </c>
      <c r="I194" s="5">
        <f t="shared" si="19"/>
        <v>3.8980509745127434</v>
      </c>
      <c r="J194" s="5">
        <f t="shared" si="19"/>
        <v>5.5555555555555554</v>
      </c>
      <c r="K194" s="23"/>
      <c r="L194" s="23"/>
      <c r="M194" s="23"/>
      <c r="N194" s="23"/>
      <c r="O194" s="23"/>
    </row>
    <row r="195" spans="1:15" ht="15" customHeight="1" x14ac:dyDescent="0.15">
      <c r="B195" s="38" t="s">
        <v>1</v>
      </c>
      <c r="C195" s="78"/>
      <c r="D195" s="28"/>
      <c r="E195" s="39">
        <f>SUM(E191:E194)</f>
        <v>739</v>
      </c>
      <c r="F195" s="39">
        <f>SUM(F191:F194)</f>
        <v>667</v>
      </c>
      <c r="G195" s="39">
        <f>SUM(G191:G194)</f>
        <v>72</v>
      </c>
      <c r="H195" s="110">
        <f>IF(SUM(H191:H194)&gt;100,"－",SUM(H191:H194))</f>
        <v>100.00000000000001</v>
      </c>
      <c r="I195" s="6">
        <f>IF(SUM(I191:I194)&gt;100,"－",SUM(I191:I194))</f>
        <v>100</v>
      </c>
      <c r="J195" s="6">
        <f>IF(SUM(J191:J194)&gt;100,"－",SUM(J191:J194))</f>
        <v>99.999999999999986</v>
      </c>
      <c r="K195" s="23"/>
      <c r="L195" s="23"/>
      <c r="M195" s="23"/>
      <c r="N195" s="23"/>
      <c r="O195" s="23"/>
    </row>
    <row r="196" spans="1:15" ht="15" customHeight="1" x14ac:dyDescent="0.15">
      <c r="B196" s="62"/>
      <c r="C196" s="45"/>
      <c r="D196" s="45"/>
      <c r="E196" s="45"/>
      <c r="F196" s="45"/>
      <c r="G196" s="92"/>
      <c r="H196" s="46"/>
      <c r="I196" s="1"/>
      <c r="J196" s="1"/>
      <c r="K196" s="1"/>
    </row>
    <row r="197" spans="1:15" ht="15" customHeight="1" x14ac:dyDescent="0.15">
      <c r="A197" s="43" t="s">
        <v>656</v>
      </c>
      <c r="F197" s="1"/>
      <c r="J197" s="1"/>
      <c r="K197" s="1"/>
    </row>
    <row r="198" spans="1:15" ht="15" customHeight="1" x14ac:dyDescent="0.15">
      <c r="A198" s="1" t="s">
        <v>672</v>
      </c>
      <c r="B198" s="22"/>
      <c r="C198" s="7"/>
      <c r="D198" s="7"/>
      <c r="E198" s="7"/>
      <c r="I198" s="1"/>
      <c r="J198" s="1"/>
      <c r="K198" s="1"/>
    </row>
    <row r="199" spans="1:15" ht="15" customHeight="1" x14ac:dyDescent="0.15">
      <c r="B199" s="64"/>
      <c r="C199" s="33"/>
      <c r="D199" s="33"/>
      <c r="E199" s="79"/>
      <c r="F199" s="83" t="s">
        <v>2</v>
      </c>
      <c r="G199" s="86"/>
      <c r="H199" s="106"/>
      <c r="I199" s="83" t="s">
        <v>3</v>
      </c>
      <c r="J199" s="84"/>
      <c r="K199" s="1"/>
    </row>
    <row r="200" spans="1:15" ht="19.2" x14ac:dyDescent="0.15">
      <c r="B200" s="77"/>
      <c r="C200" s="7"/>
      <c r="D200" s="7"/>
      <c r="E200" s="96" t="s">
        <v>4</v>
      </c>
      <c r="F200" s="96" t="s">
        <v>210</v>
      </c>
      <c r="G200" s="96" t="s">
        <v>212</v>
      </c>
      <c r="H200" s="105" t="s">
        <v>4</v>
      </c>
      <c r="I200" s="96" t="s">
        <v>210</v>
      </c>
      <c r="J200" s="96" t="s">
        <v>212</v>
      </c>
      <c r="K200" s="1"/>
    </row>
    <row r="201" spans="1:15" ht="15" customHeight="1" x14ac:dyDescent="0.15">
      <c r="B201" s="35"/>
      <c r="C201" s="88"/>
      <c r="D201" s="36"/>
      <c r="E201" s="37"/>
      <c r="F201" s="37"/>
      <c r="G201" s="37"/>
      <c r="H201" s="107">
        <f>SUM(E192:E193)</f>
        <v>11</v>
      </c>
      <c r="I201" s="2">
        <f>SUM(F192:F193)</f>
        <v>9</v>
      </c>
      <c r="J201" s="2">
        <f>SUM(G192:G193)</f>
        <v>2</v>
      </c>
      <c r="K201" s="90"/>
      <c r="L201" s="90"/>
      <c r="M201" s="90"/>
      <c r="N201" s="90"/>
      <c r="O201" s="90"/>
    </row>
    <row r="202" spans="1:15" ht="15" customHeight="1" x14ac:dyDescent="0.15">
      <c r="B202" s="34" t="s">
        <v>100</v>
      </c>
      <c r="C202" s="233"/>
      <c r="D202" s="7"/>
      <c r="E202" s="18">
        <v>1</v>
      </c>
      <c r="F202" s="18">
        <v>1</v>
      </c>
      <c r="G202" s="18">
        <v>0</v>
      </c>
      <c r="H202" s="109">
        <f t="shared" ref="H202:J206" si="20">E202/H$201*100</f>
        <v>9.0909090909090917</v>
      </c>
      <c r="I202" s="4">
        <f t="shared" si="20"/>
        <v>11.111111111111111</v>
      </c>
      <c r="J202" s="4">
        <f t="shared" si="20"/>
        <v>0</v>
      </c>
      <c r="K202" s="80"/>
      <c r="L202" s="80"/>
      <c r="M202" s="80"/>
      <c r="N202" s="80"/>
      <c r="O202" s="80"/>
    </row>
    <row r="203" spans="1:15" ht="15" customHeight="1" x14ac:dyDescent="0.15">
      <c r="B203" s="34" t="s">
        <v>101</v>
      </c>
      <c r="C203" s="233"/>
      <c r="D203" s="7"/>
      <c r="E203" s="18">
        <v>1</v>
      </c>
      <c r="F203" s="18">
        <v>1</v>
      </c>
      <c r="G203" s="18">
        <v>0</v>
      </c>
      <c r="H203" s="109">
        <f t="shared" si="20"/>
        <v>9.0909090909090917</v>
      </c>
      <c r="I203" s="4">
        <f t="shared" si="20"/>
        <v>11.111111111111111</v>
      </c>
      <c r="J203" s="4">
        <f t="shared" si="20"/>
        <v>0</v>
      </c>
      <c r="K203" s="80"/>
      <c r="L203" s="80"/>
      <c r="M203" s="80"/>
      <c r="N203" s="80"/>
      <c r="O203" s="80"/>
    </row>
    <row r="204" spans="1:15" ht="15" customHeight="1" x14ac:dyDescent="0.15">
      <c r="B204" s="34" t="s">
        <v>80</v>
      </c>
      <c r="C204" s="176"/>
      <c r="D204" s="7"/>
      <c r="E204" s="18">
        <v>4</v>
      </c>
      <c r="F204" s="18">
        <v>3</v>
      </c>
      <c r="G204" s="18">
        <v>1</v>
      </c>
      <c r="H204" s="109">
        <f t="shared" si="20"/>
        <v>36.363636363636367</v>
      </c>
      <c r="I204" s="4">
        <f t="shared" si="20"/>
        <v>33.333333333333329</v>
      </c>
      <c r="J204" s="4">
        <f t="shared" si="20"/>
        <v>50</v>
      </c>
      <c r="K204" s="80"/>
      <c r="L204" s="80"/>
      <c r="M204" s="80"/>
      <c r="N204" s="80"/>
      <c r="O204" s="80"/>
    </row>
    <row r="205" spans="1:15" ht="15" customHeight="1" x14ac:dyDescent="0.15">
      <c r="B205" s="34" t="s">
        <v>506</v>
      </c>
      <c r="C205" s="233"/>
      <c r="D205" s="7"/>
      <c r="E205" s="18">
        <v>5</v>
      </c>
      <c r="F205" s="18">
        <v>4</v>
      </c>
      <c r="G205" s="18">
        <v>1</v>
      </c>
      <c r="H205" s="109">
        <f t="shared" si="20"/>
        <v>45.454545454545453</v>
      </c>
      <c r="I205" s="4">
        <f t="shared" si="20"/>
        <v>44.444444444444443</v>
      </c>
      <c r="J205" s="4">
        <f t="shared" si="20"/>
        <v>50</v>
      </c>
      <c r="K205" s="80"/>
      <c r="L205" s="80"/>
      <c r="M205" s="80"/>
      <c r="N205" s="80"/>
      <c r="O205" s="80"/>
    </row>
    <row r="206" spans="1:15" ht="15" customHeight="1" x14ac:dyDescent="0.15">
      <c r="B206" s="35" t="s">
        <v>0</v>
      </c>
      <c r="C206" s="88"/>
      <c r="D206" s="36"/>
      <c r="E206" s="19">
        <v>0</v>
      </c>
      <c r="F206" s="19">
        <v>0</v>
      </c>
      <c r="G206" s="19">
        <v>0</v>
      </c>
      <c r="H206" s="113">
        <f t="shared" si="20"/>
        <v>0</v>
      </c>
      <c r="I206" s="5">
        <f t="shared" si="20"/>
        <v>0</v>
      </c>
      <c r="J206" s="5">
        <f t="shared" si="20"/>
        <v>0</v>
      </c>
      <c r="K206" s="23"/>
      <c r="L206" s="23"/>
      <c r="M206" s="23"/>
      <c r="N206" s="23"/>
      <c r="O206" s="23"/>
    </row>
    <row r="207" spans="1:15" ht="15" customHeight="1" x14ac:dyDescent="0.15">
      <c r="B207" s="38" t="s">
        <v>1</v>
      </c>
      <c r="C207" s="78"/>
      <c r="D207" s="28"/>
      <c r="E207" s="39">
        <f>SUM(E202:E206)</f>
        <v>11</v>
      </c>
      <c r="F207" s="39">
        <f>SUM(F202:F206)</f>
        <v>9</v>
      </c>
      <c r="G207" s="39">
        <f>SUM(G202:G206)</f>
        <v>2</v>
      </c>
      <c r="H207" s="110">
        <f>IF(SUM(H202:H206)&gt;100,"－",SUM(H202:H206))</f>
        <v>100</v>
      </c>
      <c r="I207" s="6">
        <f>IF(SUM(I202:I206)&gt;100,"－",SUM(I202:I206))</f>
        <v>100</v>
      </c>
      <c r="J207" s="6">
        <f>IF(SUM(J202:J206)&gt;100,"－",SUM(J202:J206))</f>
        <v>100</v>
      </c>
      <c r="K207" s="23"/>
      <c r="L207" s="23"/>
      <c r="M207" s="23"/>
      <c r="N207" s="23"/>
      <c r="O207" s="23"/>
    </row>
    <row r="208" spans="1:15" ht="15" customHeight="1" x14ac:dyDescent="0.15">
      <c r="B208" s="38" t="s">
        <v>107</v>
      </c>
      <c r="C208" s="78"/>
      <c r="D208" s="29"/>
      <c r="E208" s="41">
        <v>13.545454545454545</v>
      </c>
      <c r="F208" s="71">
        <v>12.333333333333334</v>
      </c>
      <c r="G208" s="71">
        <v>19</v>
      </c>
      <c r="H208" s="23"/>
      <c r="I208" s="23"/>
      <c r="J208" s="23"/>
      <c r="K208" s="23"/>
      <c r="L208" s="23"/>
      <c r="M208" s="23"/>
      <c r="N208" s="23"/>
      <c r="O208" s="23"/>
    </row>
    <row r="209" spans="1:15" ht="15" customHeight="1" x14ac:dyDescent="0.15">
      <c r="B209" s="38" t="s">
        <v>108</v>
      </c>
      <c r="C209" s="78"/>
      <c r="D209" s="29"/>
      <c r="E209" s="185">
        <v>27</v>
      </c>
      <c r="F209" s="47">
        <v>20</v>
      </c>
      <c r="G209" s="47">
        <v>27</v>
      </c>
      <c r="H209" s="23"/>
      <c r="I209" s="23"/>
      <c r="J209" s="23"/>
      <c r="K209" s="23"/>
      <c r="L209" s="23"/>
      <c r="M209" s="23"/>
      <c r="N209" s="23"/>
      <c r="O209" s="23"/>
    </row>
    <row r="210" spans="1:15" ht="15" customHeight="1" x14ac:dyDescent="0.15">
      <c r="B210" s="85" t="s">
        <v>150</v>
      </c>
      <c r="C210" s="7"/>
      <c r="D210" s="7"/>
      <c r="E210" s="7"/>
      <c r="I210" s="1"/>
      <c r="J210" s="1"/>
      <c r="K210" s="1"/>
    </row>
    <row r="211" spans="1:15" ht="15" customHeight="1" x14ac:dyDescent="0.15">
      <c r="B211" s="64"/>
      <c r="C211" s="33"/>
      <c r="D211" s="33"/>
      <c r="E211" s="79"/>
      <c r="F211" s="83" t="s">
        <v>2</v>
      </c>
      <c r="G211" s="86"/>
      <c r="H211" s="106"/>
      <c r="I211" s="83" t="s">
        <v>3</v>
      </c>
      <c r="J211" s="84"/>
      <c r="K211" s="1"/>
    </row>
    <row r="212" spans="1:15" ht="19.2" x14ac:dyDescent="0.15">
      <c r="B212" s="77"/>
      <c r="C212" s="7"/>
      <c r="D212" s="7"/>
      <c r="E212" s="96" t="s">
        <v>4</v>
      </c>
      <c r="F212" s="96" t="s">
        <v>210</v>
      </c>
      <c r="G212" s="96" t="s">
        <v>212</v>
      </c>
      <c r="H212" s="105" t="s">
        <v>4</v>
      </c>
      <c r="I212" s="96" t="s">
        <v>210</v>
      </c>
      <c r="J212" s="96" t="s">
        <v>212</v>
      </c>
      <c r="K212" s="1"/>
    </row>
    <row r="213" spans="1:15" ht="15" customHeight="1" x14ac:dyDescent="0.15">
      <c r="B213" s="35"/>
      <c r="C213" s="88"/>
      <c r="D213" s="36"/>
      <c r="E213" s="37"/>
      <c r="F213" s="37"/>
      <c r="G213" s="37"/>
      <c r="H213" s="107">
        <f>SUM(E192:E193)</f>
        <v>11</v>
      </c>
      <c r="I213" s="2">
        <f>SUM(F192:F193)</f>
        <v>9</v>
      </c>
      <c r="J213" s="2">
        <f>SUM(G192:G193)</f>
        <v>2</v>
      </c>
      <c r="K213" s="90"/>
      <c r="L213" s="90"/>
      <c r="M213" s="90"/>
      <c r="N213" s="90"/>
      <c r="O213" s="90"/>
    </row>
    <row r="214" spans="1:15" ht="15" customHeight="1" x14ac:dyDescent="0.15">
      <c r="B214" s="34" t="s">
        <v>206</v>
      </c>
      <c r="C214" s="233"/>
      <c r="D214" s="7"/>
      <c r="E214" s="18">
        <v>2</v>
      </c>
      <c r="F214" s="18">
        <v>2</v>
      </c>
      <c r="G214" s="18">
        <v>0</v>
      </c>
      <c r="H214" s="109">
        <f t="shared" ref="H214:J218" si="21">E214/H$201*100</f>
        <v>18.181818181818183</v>
      </c>
      <c r="I214" s="4">
        <f t="shared" si="21"/>
        <v>22.222222222222221</v>
      </c>
      <c r="J214" s="4">
        <f t="shared" si="21"/>
        <v>0</v>
      </c>
      <c r="K214" s="80"/>
      <c r="L214" s="80"/>
      <c r="M214" s="80"/>
      <c r="N214" s="80"/>
      <c r="O214" s="80"/>
    </row>
    <row r="215" spans="1:15" ht="15" customHeight="1" x14ac:dyDescent="0.15">
      <c r="B215" s="34" t="s">
        <v>115</v>
      </c>
      <c r="C215" s="233"/>
      <c r="D215" s="7"/>
      <c r="E215" s="18">
        <v>4</v>
      </c>
      <c r="F215" s="18">
        <v>4</v>
      </c>
      <c r="G215" s="18">
        <v>0</v>
      </c>
      <c r="H215" s="109">
        <f t="shared" si="21"/>
        <v>36.363636363636367</v>
      </c>
      <c r="I215" s="4">
        <f t="shared" si="21"/>
        <v>44.444444444444443</v>
      </c>
      <c r="J215" s="4">
        <f t="shared" si="21"/>
        <v>0</v>
      </c>
      <c r="K215" s="80"/>
      <c r="L215" s="80"/>
      <c r="M215" s="80"/>
      <c r="N215" s="80"/>
      <c r="O215" s="80"/>
    </row>
    <row r="216" spans="1:15" ht="15" customHeight="1" x14ac:dyDescent="0.15">
      <c r="B216" s="34" t="s">
        <v>134</v>
      </c>
      <c r="C216" s="233"/>
      <c r="D216" s="7"/>
      <c r="E216" s="18">
        <v>1</v>
      </c>
      <c r="F216" s="18">
        <v>0</v>
      </c>
      <c r="G216" s="18">
        <v>1</v>
      </c>
      <c r="H216" s="109">
        <f t="shared" si="21"/>
        <v>9.0909090909090917</v>
      </c>
      <c r="I216" s="4">
        <f t="shared" si="21"/>
        <v>0</v>
      </c>
      <c r="J216" s="4">
        <f t="shared" si="21"/>
        <v>50</v>
      </c>
      <c r="K216" s="80"/>
      <c r="L216" s="80"/>
      <c r="M216" s="80"/>
      <c r="N216" s="80"/>
      <c r="O216" s="80"/>
    </row>
    <row r="217" spans="1:15" ht="15" customHeight="1" x14ac:dyDescent="0.15">
      <c r="B217" s="34" t="s">
        <v>135</v>
      </c>
      <c r="C217" s="233"/>
      <c r="D217" s="7"/>
      <c r="E217" s="18">
        <v>2</v>
      </c>
      <c r="F217" s="18">
        <v>1</v>
      </c>
      <c r="G217" s="18">
        <v>1</v>
      </c>
      <c r="H217" s="109">
        <f t="shared" si="21"/>
        <v>18.181818181818183</v>
      </c>
      <c r="I217" s="4">
        <f t="shared" si="21"/>
        <v>11.111111111111111</v>
      </c>
      <c r="J217" s="4">
        <f t="shared" si="21"/>
        <v>50</v>
      </c>
      <c r="K217" s="80"/>
      <c r="L217" s="80"/>
      <c r="M217" s="80"/>
      <c r="N217" s="80"/>
      <c r="O217" s="80"/>
    </row>
    <row r="218" spans="1:15" ht="15" customHeight="1" x14ac:dyDescent="0.15">
      <c r="B218" s="35" t="s">
        <v>0</v>
      </c>
      <c r="C218" s="88"/>
      <c r="D218" s="36"/>
      <c r="E218" s="19">
        <v>2</v>
      </c>
      <c r="F218" s="19">
        <v>2</v>
      </c>
      <c r="G218" s="19">
        <v>0</v>
      </c>
      <c r="H218" s="113">
        <f t="shared" si="21"/>
        <v>18.181818181818183</v>
      </c>
      <c r="I218" s="5">
        <f t="shared" si="21"/>
        <v>22.222222222222221</v>
      </c>
      <c r="J218" s="5">
        <f t="shared" si="21"/>
        <v>0</v>
      </c>
      <c r="K218" s="23"/>
      <c r="L218" s="23"/>
      <c r="M218" s="23"/>
      <c r="N218" s="23"/>
      <c r="O218" s="23"/>
    </row>
    <row r="219" spans="1:15" ht="15" customHeight="1" x14ac:dyDescent="0.15">
      <c r="B219" s="38" t="s">
        <v>1</v>
      </c>
      <c r="C219" s="78"/>
      <c r="D219" s="28"/>
      <c r="E219" s="39">
        <f>SUM(E214:E218)</f>
        <v>11</v>
      </c>
      <c r="F219" s="39">
        <f>SUM(F214:F218)</f>
        <v>9</v>
      </c>
      <c r="G219" s="39">
        <f>SUM(G214:G218)</f>
        <v>2</v>
      </c>
      <c r="H219" s="110">
        <f>IF(SUM(H214:H218)&gt;100,"－",SUM(H214:H218))</f>
        <v>100.00000000000001</v>
      </c>
      <c r="I219" s="6">
        <f>IF(SUM(I214:I218)&gt;100,"－",SUM(I214:I218))</f>
        <v>100</v>
      </c>
      <c r="J219" s="6">
        <f>IF(SUM(J214:J218)&gt;100,"－",SUM(J214:J218))</f>
        <v>100</v>
      </c>
      <c r="K219" s="23"/>
      <c r="L219" s="23"/>
      <c r="M219" s="23"/>
      <c r="N219" s="23"/>
      <c r="O219" s="23"/>
    </row>
    <row r="220" spans="1:15" ht="15" customHeight="1" x14ac:dyDescent="0.15">
      <c r="B220" s="38" t="s">
        <v>107</v>
      </c>
      <c r="C220" s="78"/>
      <c r="D220" s="29"/>
      <c r="E220" s="41">
        <v>26.854845672471537</v>
      </c>
      <c r="F220" s="71">
        <v>22.860992055082452</v>
      </c>
      <c r="G220" s="71">
        <v>40.833333333333329</v>
      </c>
      <c r="H220" s="23"/>
      <c r="I220" s="23"/>
      <c r="J220" s="23"/>
      <c r="K220" s="23"/>
      <c r="L220" s="23"/>
      <c r="M220" s="23"/>
      <c r="N220" s="23"/>
      <c r="O220" s="23"/>
    </row>
    <row r="221" spans="1:15" ht="15" customHeight="1" x14ac:dyDescent="0.15">
      <c r="B221" s="38" t="s">
        <v>108</v>
      </c>
      <c r="C221" s="78"/>
      <c r="D221" s="29"/>
      <c r="E221" s="41">
        <v>50</v>
      </c>
      <c r="F221" s="71">
        <v>50</v>
      </c>
      <c r="G221" s="71">
        <v>45</v>
      </c>
      <c r="H221" s="23"/>
      <c r="I221" s="23"/>
      <c r="J221" s="23"/>
      <c r="K221" s="23"/>
      <c r="L221" s="23"/>
      <c r="M221" s="23"/>
      <c r="N221" s="23"/>
      <c r="O221" s="23"/>
    </row>
    <row r="222" spans="1:15" ht="15" customHeight="1" x14ac:dyDescent="0.15">
      <c r="B222" s="62"/>
      <c r="C222" s="55"/>
      <c r="D222" s="55"/>
      <c r="E222" s="55"/>
      <c r="F222" s="55"/>
      <c r="G222" s="14"/>
      <c r="H222" s="14"/>
      <c r="I222" s="14"/>
      <c r="J222" s="1"/>
      <c r="K222" s="1"/>
    </row>
    <row r="223" spans="1:15" ht="15" customHeight="1" x14ac:dyDescent="0.15">
      <c r="A223" s="1" t="s">
        <v>669</v>
      </c>
      <c r="B223" s="22"/>
      <c r="G223" s="1"/>
      <c r="H223" s="1"/>
      <c r="I223" s="1"/>
      <c r="J223" s="1"/>
      <c r="K223" s="1"/>
    </row>
    <row r="224" spans="1:15" ht="15" customHeight="1" x14ac:dyDescent="0.15">
      <c r="B224" s="64"/>
      <c r="C224" s="33"/>
      <c r="D224" s="33"/>
      <c r="E224" s="79"/>
      <c r="F224" s="83" t="s">
        <v>2</v>
      </c>
      <c r="G224" s="86"/>
      <c r="H224" s="106"/>
      <c r="I224" s="83" t="s">
        <v>3</v>
      </c>
      <c r="J224" s="84"/>
      <c r="K224" s="1"/>
    </row>
    <row r="225" spans="1:15" ht="19.2" x14ac:dyDescent="0.15">
      <c r="B225" s="77"/>
      <c r="C225" s="7"/>
      <c r="D225" s="7"/>
      <c r="E225" s="96" t="s">
        <v>4</v>
      </c>
      <c r="F225" s="96" t="s">
        <v>210</v>
      </c>
      <c r="G225" s="96" t="s">
        <v>212</v>
      </c>
      <c r="H225" s="105" t="s">
        <v>4</v>
      </c>
      <c r="I225" s="96" t="s">
        <v>210</v>
      </c>
      <c r="J225" s="96" t="s">
        <v>212</v>
      </c>
      <c r="K225" s="1"/>
    </row>
    <row r="226" spans="1:15" ht="15" customHeight="1" x14ac:dyDescent="0.15">
      <c r="B226" s="35"/>
      <c r="C226" s="88"/>
      <c r="D226" s="36"/>
      <c r="E226" s="37"/>
      <c r="F226" s="37"/>
      <c r="G226" s="37"/>
      <c r="H226" s="107">
        <f>E$9</f>
        <v>739</v>
      </c>
      <c r="I226" s="2">
        <f>F$9</f>
        <v>667</v>
      </c>
      <c r="J226" s="2">
        <f>G$9</f>
        <v>72</v>
      </c>
      <c r="K226" s="90"/>
      <c r="L226" s="90"/>
      <c r="M226" s="90"/>
      <c r="N226" s="90"/>
      <c r="O226" s="90"/>
    </row>
    <row r="227" spans="1:15" ht="15" customHeight="1" x14ac:dyDescent="0.15">
      <c r="B227" s="34" t="s">
        <v>117</v>
      </c>
      <c r="C227" s="233"/>
      <c r="D227" s="7"/>
      <c r="E227" s="18">
        <v>531</v>
      </c>
      <c r="F227" s="18">
        <v>469</v>
      </c>
      <c r="G227" s="18">
        <v>62</v>
      </c>
      <c r="H227" s="109">
        <f t="shared" ref="H227:J229" si="22">E227/H$5*100</f>
        <v>71.853856562922871</v>
      </c>
      <c r="I227" s="4">
        <f t="shared" si="22"/>
        <v>70.314842578710639</v>
      </c>
      <c r="J227" s="4">
        <f t="shared" si="22"/>
        <v>86.111111111111114</v>
      </c>
      <c r="K227" s="80"/>
      <c r="L227" s="80"/>
      <c r="M227" s="80"/>
      <c r="N227" s="80"/>
      <c r="O227" s="80"/>
    </row>
    <row r="228" spans="1:15" ht="15" customHeight="1" x14ac:dyDescent="0.15">
      <c r="B228" s="34" t="s">
        <v>118</v>
      </c>
      <c r="C228" s="233"/>
      <c r="D228" s="7"/>
      <c r="E228" s="18">
        <v>181</v>
      </c>
      <c r="F228" s="18">
        <v>175</v>
      </c>
      <c r="G228" s="18">
        <v>6</v>
      </c>
      <c r="H228" s="109">
        <f t="shared" si="22"/>
        <v>24.492557510148849</v>
      </c>
      <c r="I228" s="4">
        <f t="shared" si="22"/>
        <v>26.236881559220386</v>
      </c>
      <c r="J228" s="4">
        <f t="shared" si="22"/>
        <v>8.3333333333333321</v>
      </c>
      <c r="K228" s="80"/>
      <c r="L228" s="80"/>
      <c r="M228" s="80"/>
      <c r="N228" s="80"/>
      <c r="O228" s="80"/>
    </row>
    <row r="229" spans="1:15" ht="15" customHeight="1" x14ac:dyDescent="0.15">
      <c r="B229" s="35" t="s">
        <v>0</v>
      </c>
      <c r="C229" s="88"/>
      <c r="D229" s="36"/>
      <c r="E229" s="19">
        <v>27</v>
      </c>
      <c r="F229" s="19">
        <v>23</v>
      </c>
      <c r="G229" s="19">
        <v>4</v>
      </c>
      <c r="H229" s="113">
        <f t="shared" si="22"/>
        <v>3.6535859269282813</v>
      </c>
      <c r="I229" s="5">
        <f t="shared" si="22"/>
        <v>3.4482758620689653</v>
      </c>
      <c r="J229" s="5">
        <f t="shared" si="22"/>
        <v>5.5555555555555554</v>
      </c>
      <c r="K229" s="23"/>
      <c r="L229" s="23"/>
      <c r="M229" s="23"/>
      <c r="N229" s="23"/>
      <c r="O229" s="23"/>
    </row>
    <row r="230" spans="1:15" ht="15" customHeight="1" x14ac:dyDescent="0.15">
      <c r="B230" s="38" t="s">
        <v>1</v>
      </c>
      <c r="C230" s="78"/>
      <c r="D230" s="28"/>
      <c r="E230" s="39">
        <f>SUM(E227:E229)</f>
        <v>739</v>
      </c>
      <c r="F230" s="39">
        <f>SUM(F227:F229)</f>
        <v>667</v>
      </c>
      <c r="G230" s="39">
        <f>SUM(G227:G229)</f>
        <v>72</v>
      </c>
      <c r="H230" s="110">
        <f>IF(SUM(H227:H229)&gt;100,"－",SUM(H227:H229))</f>
        <v>100</v>
      </c>
      <c r="I230" s="6">
        <f>IF(SUM(I227:I229)&gt;100,"－",SUM(I227:I229))</f>
        <v>99.999999999999986</v>
      </c>
      <c r="J230" s="6">
        <f>IF(SUM(J227:J229)&gt;100,"－",SUM(J227:J229))</f>
        <v>100</v>
      </c>
      <c r="K230" s="23"/>
      <c r="L230" s="23"/>
      <c r="M230" s="23"/>
      <c r="N230" s="23"/>
      <c r="O230" s="23"/>
    </row>
    <row r="231" spans="1:15" ht="15" customHeight="1" x14ac:dyDescent="0.15">
      <c r="B231" s="62"/>
      <c r="C231" s="45"/>
      <c r="D231" s="45"/>
      <c r="E231" s="45"/>
      <c r="F231" s="45"/>
      <c r="G231" s="92"/>
      <c r="H231" s="46"/>
      <c r="I231" s="1"/>
      <c r="J231" s="1"/>
      <c r="K231" s="1"/>
    </row>
    <row r="232" spans="1:15" ht="15" customHeight="1" x14ac:dyDescent="0.15">
      <c r="A232" s="43" t="s">
        <v>565</v>
      </c>
      <c r="F232" s="1"/>
      <c r="J232" s="1"/>
      <c r="K232" s="1"/>
    </row>
    <row r="233" spans="1:15" ht="15" customHeight="1" x14ac:dyDescent="0.15">
      <c r="A233" s="1" t="s">
        <v>673</v>
      </c>
      <c r="B233" s="22"/>
      <c r="C233" s="7"/>
      <c r="D233" s="7"/>
      <c r="E233" s="7"/>
      <c r="I233" s="1"/>
      <c r="J233" s="1"/>
      <c r="K233" s="1"/>
    </row>
    <row r="234" spans="1:15" ht="15" customHeight="1" x14ac:dyDescent="0.15">
      <c r="B234" s="64"/>
      <c r="C234" s="33"/>
      <c r="D234" s="33"/>
      <c r="E234" s="79"/>
      <c r="F234" s="83" t="s">
        <v>2</v>
      </c>
      <c r="G234" s="86"/>
      <c r="H234" s="106"/>
      <c r="I234" s="83" t="s">
        <v>3</v>
      </c>
      <c r="J234" s="84"/>
      <c r="K234" s="1"/>
    </row>
    <row r="235" spans="1:15" ht="19.2" x14ac:dyDescent="0.15">
      <c r="B235" s="77"/>
      <c r="C235" s="7"/>
      <c r="D235" s="7"/>
      <c r="E235" s="96" t="s">
        <v>4</v>
      </c>
      <c r="F235" s="96" t="s">
        <v>210</v>
      </c>
      <c r="G235" s="96" t="s">
        <v>212</v>
      </c>
      <c r="H235" s="105" t="s">
        <v>4</v>
      </c>
      <c r="I235" s="96" t="s">
        <v>210</v>
      </c>
      <c r="J235" s="96" t="s">
        <v>212</v>
      </c>
      <c r="K235" s="1"/>
    </row>
    <row r="236" spans="1:15" ht="15" customHeight="1" x14ac:dyDescent="0.15">
      <c r="B236" s="35"/>
      <c r="C236" s="88"/>
      <c r="D236" s="36"/>
      <c r="E236" s="37"/>
      <c r="F236" s="37"/>
      <c r="G236" s="37"/>
      <c r="H236" s="107">
        <f>E228</f>
        <v>181</v>
      </c>
      <c r="I236" s="2">
        <f>F228</f>
        <v>175</v>
      </c>
      <c r="J236" s="2">
        <f>G228</f>
        <v>6</v>
      </c>
      <c r="K236" s="90"/>
      <c r="L236" s="90"/>
      <c r="M236" s="90"/>
      <c r="N236" s="90"/>
      <c r="O236" s="90"/>
    </row>
    <row r="237" spans="1:15" ht="15" customHeight="1" x14ac:dyDescent="0.15">
      <c r="B237" s="298" t="s">
        <v>186</v>
      </c>
      <c r="C237" s="233"/>
      <c r="D237" s="7"/>
      <c r="E237" s="18">
        <v>66</v>
      </c>
      <c r="F237" s="18">
        <v>62</v>
      </c>
      <c r="G237" s="18">
        <v>4</v>
      </c>
      <c r="H237" s="109">
        <f t="shared" ref="H237:J240" si="23">E237/H$236*100</f>
        <v>36.464088397790057</v>
      </c>
      <c r="I237" s="4">
        <f t="shared" si="23"/>
        <v>35.428571428571423</v>
      </c>
      <c r="J237" s="4">
        <f t="shared" si="23"/>
        <v>66.666666666666657</v>
      </c>
      <c r="K237" s="290"/>
      <c r="L237" s="80"/>
      <c r="M237" s="80"/>
      <c r="N237" s="80"/>
      <c r="O237" s="80"/>
    </row>
    <row r="238" spans="1:15" ht="15" customHeight="1" x14ac:dyDescent="0.15">
      <c r="B238" s="298" t="s">
        <v>103</v>
      </c>
      <c r="C238" s="233"/>
      <c r="D238" s="7"/>
      <c r="E238" s="18">
        <v>5</v>
      </c>
      <c r="F238" s="18">
        <v>5</v>
      </c>
      <c r="G238" s="18">
        <v>0</v>
      </c>
      <c r="H238" s="109">
        <f t="shared" si="23"/>
        <v>2.7624309392265194</v>
      </c>
      <c r="I238" s="4">
        <f t="shared" si="23"/>
        <v>2.8571428571428572</v>
      </c>
      <c r="J238" s="4">
        <f t="shared" si="23"/>
        <v>0</v>
      </c>
      <c r="K238" s="80"/>
      <c r="L238" s="80"/>
      <c r="M238" s="80"/>
      <c r="N238" s="80"/>
      <c r="O238" s="80"/>
    </row>
    <row r="239" spans="1:15" ht="15" customHeight="1" x14ac:dyDescent="0.15">
      <c r="B239" s="298" t="s">
        <v>104</v>
      </c>
      <c r="C239" s="233"/>
      <c r="D239" s="7"/>
      <c r="E239" s="18">
        <v>1</v>
      </c>
      <c r="F239" s="18">
        <v>1</v>
      </c>
      <c r="G239" s="18">
        <v>0</v>
      </c>
      <c r="H239" s="109">
        <f t="shared" si="23"/>
        <v>0.55248618784530379</v>
      </c>
      <c r="I239" s="4">
        <f t="shared" si="23"/>
        <v>0.5714285714285714</v>
      </c>
      <c r="J239" s="4">
        <f t="shared" si="23"/>
        <v>0</v>
      </c>
      <c r="K239" s="80"/>
      <c r="L239" s="80"/>
      <c r="M239" s="80"/>
      <c r="N239" s="80"/>
      <c r="O239" s="80"/>
    </row>
    <row r="240" spans="1:15" ht="15" customHeight="1" x14ac:dyDescent="0.15">
      <c r="B240" s="299" t="s">
        <v>0</v>
      </c>
      <c r="C240" s="88"/>
      <c r="D240" s="36"/>
      <c r="E240" s="19">
        <v>109</v>
      </c>
      <c r="F240" s="19">
        <v>107</v>
      </c>
      <c r="G240" s="19">
        <v>2</v>
      </c>
      <c r="H240" s="113">
        <f t="shared" si="23"/>
        <v>60.22099447513812</v>
      </c>
      <c r="I240" s="5">
        <f t="shared" si="23"/>
        <v>61.142857142857146</v>
      </c>
      <c r="J240" s="5">
        <f t="shared" si="23"/>
        <v>33.333333333333329</v>
      </c>
      <c r="K240" s="23"/>
      <c r="L240" s="23"/>
      <c r="M240" s="23"/>
      <c r="N240" s="23"/>
      <c r="O240" s="23"/>
    </row>
    <row r="241" spans="1:15" ht="15" customHeight="1" x14ac:dyDescent="0.15">
      <c r="B241" s="300" t="s">
        <v>1</v>
      </c>
      <c r="C241" s="78"/>
      <c r="D241" s="28"/>
      <c r="E241" s="39">
        <f>SUM(E237:E240)</f>
        <v>181</v>
      </c>
      <c r="F241" s="39">
        <f>SUM(F237:F240)</f>
        <v>175</v>
      </c>
      <c r="G241" s="39">
        <f>SUM(G237:G240)</f>
        <v>6</v>
      </c>
      <c r="H241" s="110">
        <f>IF(SUM(H237:H240)&gt;100,"－",SUM(H237:H240))</f>
        <v>100</v>
      </c>
      <c r="I241" s="6">
        <f>IF(SUM(I237:I240)&gt;100,"－",SUM(I237:I240))</f>
        <v>100</v>
      </c>
      <c r="J241" s="6">
        <f>IF(SUM(J237:J240)&gt;100,"－",SUM(J237:J240))</f>
        <v>99.999999999999986</v>
      </c>
      <c r="K241" s="23"/>
      <c r="L241" s="23"/>
      <c r="M241" s="23"/>
      <c r="N241" s="23"/>
      <c r="O241" s="23"/>
    </row>
    <row r="242" spans="1:15" ht="15" customHeight="1" x14ac:dyDescent="0.15">
      <c r="B242" s="300" t="s">
        <v>107</v>
      </c>
      <c r="C242" s="78"/>
      <c r="D242" s="29"/>
      <c r="E242" s="41">
        <v>9.7222222222222224E-2</v>
      </c>
      <c r="F242" s="71">
        <v>0.10294117647058823</v>
      </c>
      <c r="G242" s="71">
        <v>0</v>
      </c>
      <c r="H242" s="23"/>
      <c r="I242" s="23"/>
      <c r="J242" s="23"/>
      <c r="K242" s="23"/>
      <c r="L242" s="23"/>
      <c r="M242" s="23"/>
      <c r="N242" s="23"/>
      <c r="O242" s="23"/>
    </row>
    <row r="243" spans="1:15" ht="15" customHeight="1" x14ac:dyDescent="0.15">
      <c r="B243" s="300" t="s">
        <v>108</v>
      </c>
      <c r="C243" s="78"/>
      <c r="D243" s="29"/>
      <c r="E243" s="185">
        <v>2</v>
      </c>
      <c r="F243" s="47">
        <v>2</v>
      </c>
      <c r="G243" s="47">
        <v>0</v>
      </c>
      <c r="H243" s="23"/>
      <c r="I243" s="23"/>
      <c r="J243" s="23"/>
      <c r="K243" s="23"/>
      <c r="L243" s="23"/>
      <c r="M243" s="23"/>
      <c r="N243" s="23"/>
      <c r="O243" s="23"/>
    </row>
    <row r="244" spans="1:15" ht="15" customHeight="1" x14ac:dyDescent="0.15">
      <c r="B244" s="301" t="s">
        <v>150</v>
      </c>
      <c r="C244" s="7"/>
      <c r="D244" s="7"/>
      <c r="E244" s="7"/>
      <c r="I244" s="1"/>
      <c r="J244" s="1"/>
      <c r="K244" s="1"/>
    </row>
    <row r="245" spans="1:15" ht="15" customHeight="1" x14ac:dyDescent="0.15">
      <c r="B245" s="302"/>
      <c r="C245" s="33"/>
      <c r="D245" s="33"/>
      <c r="E245" s="79"/>
      <c r="F245" s="83" t="s">
        <v>2</v>
      </c>
      <c r="G245" s="86"/>
      <c r="H245" s="106"/>
      <c r="I245" s="83" t="s">
        <v>3</v>
      </c>
      <c r="J245" s="84"/>
      <c r="K245" s="1"/>
    </row>
    <row r="246" spans="1:15" ht="19.2" x14ac:dyDescent="0.15">
      <c r="B246" s="303"/>
      <c r="C246" s="7"/>
      <c r="D246" s="7"/>
      <c r="E246" s="96" t="s">
        <v>4</v>
      </c>
      <c r="F246" s="96" t="s">
        <v>210</v>
      </c>
      <c r="G246" s="96" t="s">
        <v>212</v>
      </c>
      <c r="H246" s="105" t="s">
        <v>4</v>
      </c>
      <c r="I246" s="96" t="s">
        <v>210</v>
      </c>
      <c r="J246" s="96" t="s">
        <v>212</v>
      </c>
      <c r="K246" s="1"/>
    </row>
    <row r="247" spans="1:15" ht="15" customHeight="1" x14ac:dyDescent="0.15">
      <c r="B247" s="299"/>
      <c r="C247" s="88"/>
      <c r="D247" s="36"/>
      <c r="E247" s="37"/>
      <c r="F247" s="37"/>
      <c r="G247" s="37"/>
      <c r="H247" s="107">
        <f>E228</f>
        <v>181</v>
      </c>
      <c r="I247" s="2">
        <f>F228</f>
        <v>175</v>
      </c>
      <c r="J247" s="2">
        <f>G228</f>
        <v>6</v>
      </c>
      <c r="K247" s="90"/>
      <c r="L247" s="90"/>
      <c r="M247" s="90"/>
      <c r="N247" s="90"/>
      <c r="O247" s="90"/>
    </row>
    <row r="248" spans="1:15" ht="15" customHeight="1" x14ac:dyDescent="0.15">
      <c r="B248" s="298" t="s">
        <v>186</v>
      </c>
      <c r="C248" s="233"/>
      <c r="D248" s="7"/>
      <c r="E248" s="18">
        <v>66</v>
      </c>
      <c r="F248" s="18">
        <v>62</v>
      </c>
      <c r="G248" s="18">
        <v>4</v>
      </c>
      <c r="H248" s="109">
        <f t="shared" ref="H248:J251" si="24">E248/H$247*100</f>
        <v>36.464088397790057</v>
      </c>
      <c r="I248" s="4">
        <f t="shared" si="24"/>
        <v>35.428571428571423</v>
      </c>
      <c r="J248" s="4">
        <f t="shared" si="24"/>
        <v>66.666666666666657</v>
      </c>
      <c r="K248" s="290"/>
      <c r="L248" s="80"/>
      <c r="M248" s="80"/>
      <c r="N248" s="80"/>
      <c r="O248" s="80"/>
    </row>
    <row r="249" spans="1:15" ht="15" customHeight="1" x14ac:dyDescent="0.15">
      <c r="B249" s="34" t="s">
        <v>464</v>
      </c>
      <c r="C249" s="233"/>
      <c r="D249" s="7"/>
      <c r="E249" s="18">
        <v>2</v>
      </c>
      <c r="F249" s="18">
        <v>2</v>
      </c>
      <c r="G249" s="18">
        <v>0</v>
      </c>
      <c r="H249" s="109">
        <f t="shared" si="24"/>
        <v>1.1049723756906076</v>
      </c>
      <c r="I249" s="4">
        <f t="shared" si="24"/>
        <v>1.1428571428571428</v>
      </c>
      <c r="J249" s="4">
        <f t="shared" si="24"/>
        <v>0</v>
      </c>
      <c r="K249" s="80"/>
      <c r="L249" s="80"/>
      <c r="M249" s="80"/>
      <c r="N249" s="80"/>
      <c r="O249" s="80"/>
    </row>
    <row r="250" spans="1:15" ht="15" customHeight="1" x14ac:dyDescent="0.15">
      <c r="B250" s="34" t="s">
        <v>507</v>
      </c>
      <c r="C250" s="233"/>
      <c r="D250" s="7"/>
      <c r="E250" s="18">
        <v>2</v>
      </c>
      <c r="F250" s="18">
        <v>2</v>
      </c>
      <c r="G250" s="18">
        <v>0</v>
      </c>
      <c r="H250" s="109">
        <f t="shared" si="24"/>
        <v>1.1049723756906076</v>
      </c>
      <c r="I250" s="4">
        <f t="shared" si="24"/>
        <v>1.1428571428571428</v>
      </c>
      <c r="J250" s="4">
        <f t="shared" si="24"/>
        <v>0</v>
      </c>
      <c r="K250" s="80"/>
      <c r="L250" s="80"/>
      <c r="M250" s="80"/>
      <c r="N250" s="80"/>
      <c r="O250" s="80"/>
    </row>
    <row r="251" spans="1:15" ht="15" customHeight="1" x14ac:dyDescent="0.15">
      <c r="B251" s="35" t="s">
        <v>0</v>
      </c>
      <c r="C251" s="88"/>
      <c r="D251" s="36"/>
      <c r="E251" s="19">
        <v>111</v>
      </c>
      <c r="F251" s="19">
        <v>109</v>
      </c>
      <c r="G251" s="19">
        <v>2</v>
      </c>
      <c r="H251" s="113">
        <f t="shared" si="24"/>
        <v>61.325966850828728</v>
      </c>
      <c r="I251" s="5">
        <f t="shared" si="24"/>
        <v>62.285714285714292</v>
      </c>
      <c r="J251" s="5">
        <f t="shared" si="24"/>
        <v>33.333333333333329</v>
      </c>
      <c r="K251" s="23"/>
      <c r="L251" s="23"/>
      <c r="M251" s="23"/>
      <c r="N251" s="23"/>
      <c r="O251" s="23"/>
    </row>
    <row r="252" spans="1:15" ht="15" customHeight="1" x14ac:dyDescent="0.15">
      <c r="B252" s="38" t="s">
        <v>1</v>
      </c>
      <c r="C252" s="78"/>
      <c r="D252" s="28"/>
      <c r="E252" s="39">
        <f>SUM(E248:E251)</f>
        <v>181</v>
      </c>
      <c r="F252" s="39">
        <f>SUM(F248:F251)</f>
        <v>175</v>
      </c>
      <c r="G252" s="39">
        <f>SUM(G248:G251)</f>
        <v>6</v>
      </c>
      <c r="H252" s="110">
        <f>IF(SUM(H248:H251)&gt;100,"－",SUM(H248:H251))</f>
        <v>100</v>
      </c>
      <c r="I252" s="6">
        <f>IF(SUM(I248:I251)&gt;100,"－",SUM(I248:I251))</f>
        <v>100</v>
      </c>
      <c r="J252" s="6">
        <f>IF(SUM(J248:J251)&gt;100,"－",SUM(J248:J251))</f>
        <v>99.999999999999986</v>
      </c>
      <c r="K252" s="23"/>
      <c r="L252" s="23"/>
      <c r="M252" s="23"/>
      <c r="N252" s="23"/>
      <c r="O252" s="23"/>
    </row>
    <row r="253" spans="1:15" ht="15" customHeight="1" x14ac:dyDescent="0.15">
      <c r="B253" s="38" t="s">
        <v>107</v>
      </c>
      <c r="C253" s="78"/>
      <c r="D253" s="29"/>
      <c r="E253" s="41">
        <v>6.1588866566094934E-2</v>
      </c>
      <c r="F253" s="71">
        <v>6.5321525145858261E-2</v>
      </c>
      <c r="G253" s="71">
        <v>0</v>
      </c>
      <c r="H253" s="23"/>
      <c r="I253" s="23"/>
      <c r="J253" s="23"/>
      <c r="K253" s="23"/>
      <c r="L253" s="23"/>
      <c r="M253" s="23"/>
      <c r="N253" s="23"/>
      <c r="O253" s="23"/>
    </row>
    <row r="254" spans="1:15" ht="15" customHeight="1" x14ac:dyDescent="0.15">
      <c r="B254" s="38" t="s">
        <v>108</v>
      </c>
      <c r="C254" s="78"/>
      <c r="D254" s="29"/>
      <c r="E254" s="41">
        <v>1.7241379310344827</v>
      </c>
      <c r="F254" s="71">
        <v>1.7241379310344827</v>
      </c>
      <c r="G254" s="71">
        <v>0</v>
      </c>
      <c r="H254" s="23"/>
      <c r="I254" s="23"/>
      <c r="J254" s="23"/>
      <c r="K254" s="23"/>
      <c r="L254" s="23"/>
      <c r="M254" s="23"/>
      <c r="N254" s="23"/>
      <c r="O254" s="23"/>
    </row>
    <row r="255" spans="1:15" ht="15" customHeight="1" x14ac:dyDescent="0.15">
      <c r="B255" s="62"/>
      <c r="C255" s="55"/>
      <c r="D255" s="55"/>
      <c r="E255" s="55"/>
      <c r="F255" s="55"/>
      <c r="G255" s="14"/>
      <c r="H255" s="14"/>
      <c r="I255" s="14"/>
      <c r="J255" s="1"/>
      <c r="K255" s="1"/>
    </row>
    <row r="256" spans="1:15" ht="15" customHeight="1" x14ac:dyDescent="0.15">
      <c r="A256" s="1" t="s">
        <v>657</v>
      </c>
      <c r="B256" s="22"/>
      <c r="G256" s="1"/>
      <c r="H256" s="1"/>
      <c r="I256" s="1"/>
      <c r="J256" s="1"/>
      <c r="K256" s="1"/>
    </row>
    <row r="257" spans="1:15" ht="15" customHeight="1" x14ac:dyDescent="0.15">
      <c r="B257" s="64"/>
      <c r="C257" s="33"/>
      <c r="D257" s="33"/>
      <c r="E257" s="79"/>
      <c r="F257" s="83" t="s">
        <v>2</v>
      </c>
      <c r="G257" s="86"/>
      <c r="H257" s="106"/>
      <c r="I257" s="83" t="s">
        <v>3</v>
      </c>
      <c r="J257" s="84"/>
      <c r="K257" s="1"/>
    </row>
    <row r="258" spans="1:15" ht="19.2" x14ac:dyDescent="0.15">
      <c r="B258" s="77"/>
      <c r="C258" s="7"/>
      <c r="D258" s="7"/>
      <c r="E258" s="96" t="s">
        <v>4</v>
      </c>
      <c r="F258" s="96" t="s">
        <v>210</v>
      </c>
      <c r="G258" s="96" t="s">
        <v>212</v>
      </c>
      <c r="H258" s="105" t="s">
        <v>4</v>
      </c>
      <c r="I258" s="96" t="s">
        <v>210</v>
      </c>
      <c r="J258" s="96" t="s">
        <v>212</v>
      </c>
      <c r="K258" s="1"/>
    </row>
    <row r="259" spans="1:15" ht="15" customHeight="1" x14ac:dyDescent="0.15">
      <c r="B259" s="35"/>
      <c r="C259" s="88"/>
      <c r="D259" s="36"/>
      <c r="E259" s="37"/>
      <c r="F259" s="37"/>
      <c r="G259" s="37"/>
      <c r="H259" s="107">
        <f>E$9</f>
        <v>739</v>
      </c>
      <c r="I259" s="2">
        <f>F$9</f>
        <v>667</v>
      </c>
      <c r="J259" s="2">
        <f>G$9</f>
        <v>72</v>
      </c>
      <c r="K259" s="90"/>
      <c r="L259" s="90"/>
      <c r="M259" s="90"/>
      <c r="N259" s="90"/>
      <c r="O259" s="90"/>
    </row>
    <row r="260" spans="1:15" ht="15" customHeight="1" x14ac:dyDescent="0.15">
      <c r="B260" s="34" t="s">
        <v>127</v>
      </c>
      <c r="C260" s="233"/>
      <c r="D260" s="7"/>
      <c r="E260" s="18">
        <v>297</v>
      </c>
      <c r="F260" s="18">
        <v>272</v>
      </c>
      <c r="G260" s="18">
        <v>25</v>
      </c>
      <c r="H260" s="109">
        <f t="shared" ref="H260:J262" si="25">E260/H$5*100</f>
        <v>40.189445196211096</v>
      </c>
      <c r="I260" s="4">
        <f t="shared" si="25"/>
        <v>40.779610194902546</v>
      </c>
      <c r="J260" s="4">
        <f t="shared" si="25"/>
        <v>34.722222222222221</v>
      </c>
      <c r="K260" s="80"/>
      <c r="L260" s="80"/>
      <c r="M260" s="80"/>
      <c r="N260" s="80"/>
      <c r="O260" s="80"/>
    </row>
    <row r="261" spans="1:15" ht="15" customHeight="1" x14ac:dyDescent="0.15">
      <c r="B261" s="34" t="s">
        <v>128</v>
      </c>
      <c r="C261" s="233"/>
      <c r="D261" s="7"/>
      <c r="E261" s="18">
        <v>423</v>
      </c>
      <c r="F261" s="18">
        <v>379</v>
      </c>
      <c r="G261" s="18">
        <v>44</v>
      </c>
      <c r="H261" s="109">
        <f t="shared" si="25"/>
        <v>57.239512855209739</v>
      </c>
      <c r="I261" s="4">
        <f t="shared" si="25"/>
        <v>56.821589205397302</v>
      </c>
      <c r="J261" s="4">
        <f t="shared" si="25"/>
        <v>61.111111111111114</v>
      </c>
      <c r="K261" s="80"/>
      <c r="L261" s="80"/>
      <c r="M261" s="80"/>
      <c r="N261" s="80"/>
      <c r="O261" s="80"/>
    </row>
    <row r="262" spans="1:15" ht="15" customHeight="1" x14ac:dyDescent="0.15">
      <c r="B262" s="35" t="s">
        <v>0</v>
      </c>
      <c r="C262" s="88"/>
      <c r="D262" s="36"/>
      <c r="E262" s="19">
        <v>19</v>
      </c>
      <c r="F262" s="19">
        <v>16</v>
      </c>
      <c r="G262" s="19">
        <v>3</v>
      </c>
      <c r="H262" s="113">
        <f t="shared" si="25"/>
        <v>2.5710419485791611</v>
      </c>
      <c r="I262" s="5">
        <f t="shared" si="25"/>
        <v>2.39880059970015</v>
      </c>
      <c r="J262" s="5">
        <f t="shared" si="25"/>
        <v>4.1666666666666661</v>
      </c>
      <c r="K262" s="23"/>
      <c r="L262" s="23"/>
      <c r="M262" s="23"/>
      <c r="N262" s="23"/>
      <c r="O262" s="23"/>
    </row>
    <row r="263" spans="1:15" ht="15" customHeight="1" x14ac:dyDescent="0.15">
      <c r="B263" s="38" t="s">
        <v>1</v>
      </c>
      <c r="C263" s="78"/>
      <c r="D263" s="28"/>
      <c r="E263" s="39">
        <f>SUM(E260:E262)</f>
        <v>739</v>
      </c>
      <c r="F263" s="39">
        <f>SUM(F260:F262)</f>
        <v>667</v>
      </c>
      <c r="G263" s="39">
        <f>SUM(G260:G262)</f>
        <v>72</v>
      </c>
      <c r="H263" s="110">
        <f>IF(SUM(H260:H262)&gt;100,"－",SUM(H260:H262))</f>
        <v>100</v>
      </c>
      <c r="I263" s="6">
        <f>IF(SUM(I260:I262)&gt;100,"－",SUM(I260:I262))</f>
        <v>100</v>
      </c>
      <c r="J263" s="6">
        <f>IF(SUM(J260:J262)&gt;100,"－",SUM(J260:J262))</f>
        <v>100.00000000000001</v>
      </c>
      <c r="K263" s="23"/>
      <c r="L263" s="23"/>
      <c r="M263" s="23"/>
      <c r="N263" s="23"/>
      <c r="O263" s="23"/>
    </row>
    <row r="264" spans="1:15" ht="15" customHeight="1" x14ac:dyDescent="0.15">
      <c r="B264" s="62"/>
      <c r="C264" s="45"/>
      <c r="D264" s="45"/>
      <c r="E264" s="45"/>
      <c r="F264" s="45"/>
      <c r="G264" s="92"/>
      <c r="H264" s="46"/>
      <c r="I264" s="1"/>
      <c r="J264" s="1"/>
      <c r="K264" s="1"/>
    </row>
    <row r="265" spans="1:15" ht="15" customHeight="1" x14ac:dyDescent="0.15">
      <c r="A265" s="1" t="s">
        <v>675</v>
      </c>
      <c r="B265" s="22"/>
      <c r="G265" s="1"/>
      <c r="H265" s="1"/>
      <c r="I265" s="1"/>
      <c r="J265" s="1"/>
      <c r="K265" s="1"/>
    </row>
    <row r="266" spans="1:15" ht="15" customHeight="1" x14ac:dyDescent="0.15">
      <c r="B266" s="64"/>
      <c r="C266" s="33"/>
      <c r="D266" s="33"/>
      <c r="E266" s="79"/>
      <c r="F266" s="83" t="s">
        <v>2</v>
      </c>
      <c r="G266" s="86"/>
      <c r="H266" s="106"/>
      <c r="I266" s="83" t="s">
        <v>3</v>
      </c>
      <c r="J266" s="84"/>
      <c r="K266" s="1"/>
    </row>
    <row r="267" spans="1:15" ht="19.2" x14ac:dyDescent="0.15">
      <c r="B267" s="77"/>
      <c r="C267" s="7"/>
      <c r="D267" s="7"/>
      <c r="E267" s="96" t="s">
        <v>4</v>
      </c>
      <c r="F267" s="96" t="s">
        <v>210</v>
      </c>
      <c r="G267" s="96" t="s">
        <v>212</v>
      </c>
      <c r="H267" s="105" t="s">
        <v>4</v>
      </c>
      <c r="I267" s="96" t="s">
        <v>210</v>
      </c>
      <c r="J267" s="96" t="s">
        <v>212</v>
      </c>
      <c r="K267" s="1"/>
    </row>
    <row r="268" spans="1:15" ht="15" customHeight="1" x14ac:dyDescent="0.15">
      <c r="B268" s="35"/>
      <c r="C268" s="88"/>
      <c r="D268" s="36"/>
      <c r="E268" s="37"/>
      <c r="F268" s="37"/>
      <c r="G268" s="37"/>
      <c r="H268" s="107">
        <f>E$9</f>
        <v>739</v>
      </c>
      <c r="I268" s="2">
        <f>F$9</f>
        <v>667</v>
      </c>
      <c r="J268" s="2">
        <f>G$9</f>
        <v>72</v>
      </c>
      <c r="K268" s="90"/>
      <c r="L268" s="90"/>
      <c r="M268" s="90"/>
      <c r="N268" s="90"/>
      <c r="O268" s="90"/>
    </row>
    <row r="269" spans="1:15" ht="15" customHeight="1" x14ac:dyDescent="0.15">
      <c r="B269" s="34" t="s">
        <v>566</v>
      </c>
      <c r="C269" s="233"/>
      <c r="D269" s="7"/>
      <c r="E269" s="18">
        <v>25</v>
      </c>
      <c r="F269" s="18">
        <v>24</v>
      </c>
      <c r="G269" s="18">
        <v>1</v>
      </c>
      <c r="H269" s="109">
        <f t="shared" ref="H269:J275" si="26">E269/H$5*100</f>
        <v>3.3829499323410013</v>
      </c>
      <c r="I269" s="4">
        <f t="shared" si="26"/>
        <v>3.5982008995502248</v>
      </c>
      <c r="J269" s="4">
        <f t="shared" si="26"/>
        <v>1.3888888888888888</v>
      </c>
      <c r="K269" s="80"/>
      <c r="L269" s="80"/>
      <c r="M269" s="80"/>
      <c r="N269" s="80"/>
      <c r="O269" s="80"/>
    </row>
    <row r="270" spans="1:15" ht="15" customHeight="1" x14ac:dyDescent="0.15">
      <c r="B270" s="34" t="s">
        <v>117</v>
      </c>
      <c r="C270" s="233"/>
      <c r="D270" s="7"/>
      <c r="E270" s="18">
        <v>148</v>
      </c>
      <c r="F270" s="18">
        <v>120</v>
      </c>
      <c r="G270" s="18">
        <v>28</v>
      </c>
      <c r="H270" s="109">
        <f t="shared" si="26"/>
        <v>20.027063599458728</v>
      </c>
      <c r="I270" s="4">
        <f t="shared" si="26"/>
        <v>17.991004497751124</v>
      </c>
      <c r="J270" s="4">
        <f t="shared" si="26"/>
        <v>38.888888888888893</v>
      </c>
      <c r="K270" s="80"/>
      <c r="L270" s="80"/>
      <c r="M270" s="80"/>
      <c r="N270" s="80"/>
      <c r="O270" s="80"/>
    </row>
    <row r="271" spans="1:15" ht="15" customHeight="1" x14ac:dyDescent="0.15">
      <c r="B271" s="34" t="s">
        <v>425</v>
      </c>
      <c r="C271" s="233"/>
      <c r="D271" s="7"/>
      <c r="E271" s="18">
        <v>175</v>
      </c>
      <c r="F271" s="18">
        <v>157</v>
      </c>
      <c r="G271" s="18">
        <v>18</v>
      </c>
      <c r="H271" s="109">
        <f t="shared" si="26"/>
        <v>23.680649526387011</v>
      </c>
      <c r="I271" s="4">
        <f t="shared" si="26"/>
        <v>23.53823088455772</v>
      </c>
      <c r="J271" s="4">
        <f t="shared" si="26"/>
        <v>25</v>
      </c>
      <c r="K271" s="80"/>
      <c r="L271" s="80"/>
      <c r="M271" s="80"/>
      <c r="N271" s="80"/>
      <c r="O271" s="80"/>
    </row>
    <row r="272" spans="1:15" ht="15" customHeight="1" x14ac:dyDescent="0.15">
      <c r="B272" s="34" t="s">
        <v>426</v>
      </c>
      <c r="C272" s="233"/>
      <c r="D272" s="7"/>
      <c r="E272" s="18">
        <v>109</v>
      </c>
      <c r="F272" s="18">
        <v>103</v>
      </c>
      <c r="G272" s="18">
        <v>6</v>
      </c>
      <c r="H272" s="109">
        <f t="shared" si="26"/>
        <v>14.749661705006767</v>
      </c>
      <c r="I272" s="4">
        <f t="shared" si="26"/>
        <v>15.442278860569717</v>
      </c>
      <c r="J272" s="4">
        <f t="shared" si="26"/>
        <v>8.3333333333333321</v>
      </c>
      <c r="K272" s="80"/>
      <c r="L272" s="80"/>
      <c r="M272" s="80"/>
      <c r="N272" s="80"/>
      <c r="O272" s="80"/>
    </row>
    <row r="273" spans="1:15" ht="15" customHeight="1" x14ac:dyDescent="0.15">
      <c r="B273" s="34" t="s">
        <v>336</v>
      </c>
      <c r="C273" s="233"/>
      <c r="D273" s="7"/>
      <c r="E273" s="18">
        <v>85</v>
      </c>
      <c r="F273" s="18">
        <v>75</v>
      </c>
      <c r="G273" s="18">
        <v>10</v>
      </c>
      <c r="H273" s="109">
        <f t="shared" si="26"/>
        <v>11.502029769959405</v>
      </c>
      <c r="I273" s="4">
        <f t="shared" si="26"/>
        <v>11.244377811094452</v>
      </c>
      <c r="J273" s="4">
        <f t="shared" si="26"/>
        <v>13.888888888888889</v>
      </c>
      <c r="K273" s="80"/>
      <c r="L273" s="80"/>
      <c r="M273" s="80"/>
      <c r="N273" s="80"/>
      <c r="O273" s="80"/>
    </row>
    <row r="274" spans="1:15" ht="15" customHeight="1" x14ac:dyDescent="0.15">
      <c r="B274" s="34" t="s">
        <v>337</v>
      </c>
      <c r="C274" s="233"/>
      <c r="D274" s="7"/>
      <c r="E274" s="18">
        <v>162</v>
      </c>
      <c r="F274" s="18">
        <v>157</v>
      </c>
      <c r="G274" s="18">
        <v>5</v>
      </c>
      <c r="H274" s="109">
        <f t="shared" si="26"/>
        <v>21.921515561569688</v>
      </c>
      <c r="I274" s="4">
        <f t="shared" si="26"/>
        <v>23.53823088455772</v>
      </c>
      <c r="J274" s="4">
        <f t="shared" si="26"/>
        <v>6.9444444444444446</v>
      </c>
      <c r="K274" s="80"/>
      <c r="L274" s="80"/>
      <c r="M274" s="80"/>
      <c r="N274" s="80"/>
      <c r="O274" s="80"/>
    </row>
    <row r="275" spans="1:15" ht="15" customHeight="1" x14ac:dyDescent="0.15">
      <c r="B275" s="35" t="s">
        <v>0</v>
      </c>
      <c r="C275" s="88"/>
      <c r="D275" s="36"/>
      <c r="E275" s="19">
        <v>35</v>
      </c>
      <c r="F275" s="19">
        <v>31</v>
      </c>
      <c r="G275" s="19">
        <v>4</v>
      </c>
      <c r="H275" s="113">
        <f t="shared" si="26"/>
        <v>4.7361299052774015</v>
      </c>
      <c r="I275" s="5">
        <f t="shared" si="26"/>
        <v>4.6476761619190405</v>
      </c>
      <c r="J275" s="5">
        <f t="shared" si="26"/>
        <v>5.5555555555555554</v>
      </c>
      <c r="K275" s="23"/>
      <c r="L275" s="23"/>
      <c r="M275" s="23"/>
      <c r="N275" s="23"/>
      <c r="O275" s="23"/>
    </row>
    <row r="276" spans="1:15" ht="15" customHeight="1" x14ac:dyDescent="0.15">
      <c r="B276" s="38" t="s">
        <v>1</v>
      </c>
      <c r="C276" s="78"/>
      <c r="D276" s="28"/>
      <c r="E276" s="39">
        <f>SUM(E269:E275)</f>
        <v>739</v>
      </c>
      <c r="F276" s="39">
        <f>SUM(F269:F275)</f>
        <v>667</v>
      </c>
      <c r="G276" s="39">
        <f>SUM(G269:G275)</f>
        <v>72</v>
      </c>
      <c r="H276" s="110">
        <f>IF(SUM(H269:H275)&gt;100,"－",SUM(H269:H275))</f>
        <v>100</v>
      </c>
      <c r="I276" s="6">
        <f>IF(SUM(I269:I275)&gt;100,"－",SUM(I269:I275))</f>
        <v>100</v>
      </c>
      <c r="J276" s="6">
        <f>IF(SUM(J269:J275)&gt;100,"－",SUM(J269:J275))</f>
        <v>99.999999999999986</v>
      </c>
      <c r="K276" s="23"/>
      <c r="L276" s="23"/>
      <c r="M276" s="23"/>
      <c r="N276" s="23"/>
      <c r="O276" s="23"/>
    </row>
    <row r="277" spans="1:15" ht="15" customHeight="1" x14ac:dyDescent="0.15">
      <c r="B277" s="62"/>
      <c r="C277" s="45"/>
      <c r="D277" s="45"/>
      <c r="E277" s="45"/>
      <c r="F277" s="45"/>
      <c r="G277" s="92"/>
      <c r="H277" s="46"/>
      <c r="I277" s="1"/>
      <c r="J277" s="1"/>
      <c r="K277" s="1"/>
    </row>
    <row r="278" spans="1:15" ht="15" customHeight="1" x14ac:dyDescent="0.15">
      <c r="A278" s="1" t="s">
        <v>676</v>
      </c>
      <c r="B278" s="22"/>
      <c r="G278" s="1"/>
      <c r="H278" s="1"/>
      <c r="I278" s="1"/>
      <c r="J278" s="1"/>
      <c r="K278" s="1"/>
    </row>
    <row r="279" spans="1:15" ht="15" customHeight="1" x14ac:dyDescent="0.15">
      <c r="B279" s="64"/>
      <c r="C279" s="33"/>
      <c r="D279" s="33"/>
      <c r="E279" s="79"/>
      <c r="F279" s="83" t="s">
        <v>2</v>
      </c>
      <c r="G279" s="86"/>
      <c r="H279" s="106"/>
      <c r="I279" s="83" t="s">
        <v>3</v>
      </c>
      <c r="J279" s="84"/>
      <c r="K279" s="1"/>
    </row>
    <row r="280" spans="1:15" ht="19.2" x14ac:dyDescent="0.15">
      <c r="B280" s="77"/>
      <c r="C280" s="7"/>
      <c r="D280" s="7"/>
      <c r="E280" s="96" t="s">
        <v>4</v>
      </c>
      <c r="F280" s="96" t="s">
        <v>210</v>
      </c>
      <c r="G280" s="96" t="s">
        <v>212</v>
      </c>
      <c r="H280" s="105" t="s">
        <v>4</v>
      </c>
      <c r="I280" s="96" t="s">
        <v>210</v>
      </c>
      <c r="J280" s="96" t="s">
        <v>212</v>
      </c>
      <c r="K280" s="1"/>
    </row>
    <row r="281" spans="1:15" ht="15" customHeight="1" x14ac:dyDescent="0.15">
      <c r="B281" s="35"/>
      <c r="C281" s="88"/>
      <c r="D281" s="36"/>
      <c r="E281" s="37"/>
      <c r="F281" s="37"/>
      <c r="G281" s="37"/>
      <c r="H281" s="107">
        <f>E$9</f>
        <v>739</v>
      </c>
      <c r="I281" s="2">
        <f>F$9</f>
        <v>667</v>
      </c>
      <c r="J281" s="2">
        <f>G$9</f>
        <v>72</v>
      </c>
      <c r="K281" s="90"/>
      <c r="L281" s="90"/>
      <c r="M281" s="90"/>
      <c r="N281" s="90"/>
      <c r="O281" s="90"/>
    </row>
    <row r="282" spans="1:15" ht="15" customHeight="1" x14ac:dyDescent="0.15">
      <c r="B282" s="34" t="s">
        <v>117</v>
      </c>
      <c r="C282" s="233"/>
      <c r="D282" s="7"/>
      <c r="E282" s="18">
        <v>10</v>
      </c>
      <c r="F282" s="18">
        <v>10</v>
      </c>
      <c r="G282" s="18">
        <v>0</v>
      </c>
      <c r="H282" s="109">
        <f t="shared" ref="H282:J288" si="27">E282/H$281*100</f>
        <v>1.3531799729364005</v>
      </c>
      <c r="I282" s="4">
        <f t="shared" si="27"/>
        <v>1.4992503748125936</v>
      </c>
      <c r="J282" s="4">
        <f t="shared" si="27"/>
        <v>0</v>
      </c>
      <c r="K282" s="80"/>
      <c r="L282" s="80"/>
      <c r="M282" s="80"/>
      <c r="N282" s="80"/>
      <c r="O282" s="80"/>
    </row>
    <row r="283" spans="1:15" ht="15" customHeight="1" x14ac:dyDescent="0.15">
      <c r="B283" s="34" t="s">
        <v>338</v>
      </c>
      <c r="C283" s="233"/>
      <c r="D283" s="7"/>
      <c r="E283" s="18">
        <v>636</v>
      </c>
      <c r="F283" s="18">
        <v>577</v>
      </c>
      <c r="G283" s="18">
        <v>59</v>
      </c>
      <c r="H283" s="109">
        <f t="shared" si="27"/>
        <v>86.062246278755069</v>
      </c>
      <c r="I283" s="4">
        <f t="shared" si="27"/>
        <v>86.506746626686663</v>
      </c>
      <c r="J283" s="4">
        <f t="shared" si="27"/>
        <v>81.944444444444443</v>
      </c>
      <c r="K283" s="80"/>
      <c r="L283" s="80"/>
      <c r="M283" s="80"/>
      <c r="N283" s="80"/>
      <c r="O283" s="80"/>
    </row>
    <row r="284" spans="1:15" ht="15" customHeight="1" x14ac:dyDescent="0.15">
      <c r="B284" s="34" t="s">
        <v>336</v>
      </c>
      <c r="C284" s="233"/>
      <c r="D284" s="7"/>
      <c r="E284" s="18">
        <v>41</v>
      </c>
      <c r="F284" s="18">
        <v>33</v>
      </c>
      <c r="G284" s="18">
        <v>8</v>
      </c>
      <c r="H284" s="109">
        <f t="shared" si="27"/>
        <v>5.5480378890392421</v>
      </c>
      <c r="I284" s="4">
        <f t="shared" si="27"/>
        <v>4.9475262368815596</v>
      </c>
      <c r="J284" s="4">
        <f t="shared" si="27"/>
        <v>11.111111111111111</v>
      </c>
      <c r="K284" s="80"/>
      <c r="L284" s="80"/>
      <c r="M284" s="80"/>
      <c r="N284" s="80"/>
      <c r="O284" s="80"/>
    </row>
    <row r="285" spans="1:15" ht="15" customHeight="1" x14ac:dyDescent="0.15">
      <c r="B285" s="34" t="s">
        <v>337</v>
      </c>
      <c r="C285" s="233"/>
      <c r="D285" s="7"/>
      <c r="E285" s="18">
        <v>15</v>
      </c>
      <c r="F285" s="18">
        <v>14</v>
      </c>
      <c r="G285" s="18">
        <v>1</v>
      </c>
      <c r="H285" s="109">
        <f t="shared" si="27"/>
        <v>2.029769959404601</v>
      </c>
      <c r="I285" s="4">
        <f t="shared" si="27"/>
        <v>2.0989505247376314</v>
      </c>
      <c r="J285" s="4">
        <f t="shared" si="27"/>
        <v>1.3888888888888888</v>
      </c>
      <c r="K285" s="80"/>
      <c r="L285" s="80"/>
      <c r="M285" s="80"/>
      <c r="N285" s="80"/>
      <c r="O285" s="80"/>
    </row>
    <row r="286" spans="1:15" ht="15" customHeight="1" x14ac:dyDescent="0.15">
      <c r="B286" s="34" t="s">
        <v>339</v>
      </c>
      <c r="C286" s="233"/>
      <c r="D286" s="7"/>
      <c r="E286" s="18">
        <v>1</v>
      </c>
      <c r="F286" s="18">
        <v>1</v>
      </c>
      <c r="G286" s="18">
        <v>0</v>
      </c>
      <c r="H286" s="109">
        <f t="shared" si="27"/>
        <v>0.13531799729364005</v>
      </c>
      <c r="I286" s="4">
        <f t="shared" si="27"/>
        <v>0.14992503748125938</v>
      </c>
      <c r="J286" s="4">
        <f t="shared" si="27"/>
        <v>0</v>
      </c>
      <c r="K286" s="80"/>
      <c r="L286" s="80"/>
      <c r="M286" s="80"/>
      <c r="N286" s="80"/>
      <c r="O286" s="80"/>
    </row>
    <row r="287" spans="1:15" ht="15" customHeight="1" x14ac:dyDescent="0.15">
      <c r="B287" s="34" t="s">
        <v>427</v>
      </c>
      <c r="C287" s="233"/>
      <c r="D287" s="7"/>
      <c r="E287" s="18">
        <v>1</v>
      </c>
      <c r="F287" s="18">
        <v>1</v>
      </c>
      <c r="G287" s="18">
        <v>0</v>
      </c>
      <c r="H287" s="109">
        <f t="shared" si="27"/>
        <v>0.13531799729364005</v>
      </c>
      <c r="I287" s="4">
        <f t="shared" si="27"/>
        <v>0.14992503748125938</v>
      </c>
      <c r="J287" s="4">
        <f t="shared" si="27"/>
        <v>0</v>
      </c>
      <c r="K287" s="80"/>
      <c r="L287" s="80"/>
      <c r="M287" s="80"/>
      <c r="N287" s="80"/>
      <c r="O287" s="80"/>
    </row>
    <row r="288" spans="1:15" ht="15" customHeight="1" x14ac:dyDescent="0.15">
      <c r="B288" s="35" t="s">
        <v>0</v>
      </c>
      <c r="C288" s="88"/>
      <c r="D288" s="36"/>
      <c r="E288" s="19">
        <v>35</v>
      </c>
      <c r="F288" s="19">
        <v>31</v>
      </c>
      <c r="G288" s="19">
        <v>4</v>
      </c>
      <c r="H288" s="113">
        <f t="shared" si="27"/>
        <v>4.7361299052774015</v>
      </c>
      <c r="I288" s="5">
        <f t="shared" si="27"/>
        <v>4.6476761619190405</v>
      </c>
      <c r="J288" s="5">
        <f t="shared" si="27"/>
        <v>5.5555555555555554</v>
      </c>
      <c r="K288" s="23"/>
      <c r="L288" s="23"/>
      <c r="M288" s="23"/>
      <c r="N288" s="23"/>
      <c r="O288" s="23"/>
    </row>
    <row r="289" spans="1:20" ht="15" customHeight="1" x14ac:dyDescent="0.15">
      <c r="B289" s="38" t="s">
        <v>1</v>
      </c>
      <c r="C289" s="78"/>
      <c r="D289" s="28"/>
      <c r="E289" s="39">
        <f>SUM(E282:E288)</f>
        <v>739</v>
      </c>
      <c r="F289" s="39">
        <f>SUM(F282:F288)</f>
        <v>667</v>
      </c>
      <c r="G289" s="39">
        <f>SUM(G282:G288)</f>
        <v>72</v>
      </c>
      <c r="H289" s="110">
        <f>IF(SUM(H282:H288)&gt;100,"－",SUM(H282:H288))</f>
        <v>100</v>
      </c>
      <c r="I289" s="6">
        <f>IF(SUM(I282:I288)&gt;100,"－",SUM(I282:I288))</f>
        <v>99.999999999999986</v>
      </c>
      <c r="J289" s="6">
        <f>IF(SUM(J282:J288)&gt;100,"－",SUM(J282:J288))</f>
        <v>100</v>
      </c>
      <c r="K289" s="23"/>
      <c r="L289" s="23"/>
      <c r="M289" s="23"/>
      <c r="N289" s="23"/>
      <c r="O289" s="23"/>
    </row>
    <row r="290" spans="1:20" ht="15" customHeight="1" x14ac:dyDescent="0.15">
      <c r="B290" s="62"/>
      <c r="C290" s="45"/>
      <c r="D290" s="45"/>
      <c r="E290" s="45"/>
      <c r="F290" s="45"/>
      <c r="G290" s="92"/>
      <c r="H290" s="46"/>
      <c r="I290" s="1"/>
      <c r="J290" s="1"/>
      <c r="K290" s="1"/>
    </row>
    <row r="291" spans="1:20" ht="15" customHeight="1" x14ac:dyDescent="0.15">
      <c r="A291" s="1" t="s">
        <v>677</v>
      </c>
      <c r="B291" s="22"/>
      <c r="H291" s="1"/>
      <c r="I291" s="1"/>
      <c r="J291" s="1"/>
      <c r="K291" s="1"/>
    </row>
    <row r="292" spans="1:20" ht="15" customHeight="1" x14ac:dyDescent="0.15">
      <c r="B292" s="64"/>
      <c r="C292" s="33"/>
      <c r="D292" s="33"/>
      <c r="E292" s="79"/>
      <c r="F292" s="83" t="s">
        <v>2</v>
      </c>
      <c r="G292" s="86"/>
      <c r="H292" s="106"/>
      <c r="I292" s="83" t="s">
        <v>3</v>
      </c>
      <c r="J292" s="84"/>
      <c r="K292" s="1"/>
    </row>
    <row r="293" spans="1:20" ht="19.2" x14ac:dyDescent="0.15">
      <c r="B293" s="77"/>
      <c r="C293" s="7"/>
      <c r="D293" s="7"/>
      <c r="E293" s="96" t="s">
        <v>4</v>
      </c>
      <c r="F293" s="96" t="s">
        <v>210</v>
      </c>
      <c r="G293" s="96" t="s">
        <v>212</v>
      </c>
      <c r="H293" s="105" t="s">
        <v>4</v>
      </c>
      <c r="I293" s="96" t="s">
        <v>210</v>
      </c>
      <c r="J293" s="96" t="s">
        <v>212</v>
      </c>
      <c r="K293" s="1"/>
    </row>
    <row r="294" spans="1:20" ht="15" customHeight="1" x14ac:dyDescent="0.15">
      <c r="B294" s="35"/>
      <c r="C294" s="88"/>
      <c r="D294" s="36"/>
      <c r="E294" s="37"/>
      <c r="F294" s="37"/>
      <c r="G294" s="37"/>
      <c r="H294" s="107">
        <f>E$9</f>
        <v>739</v>
      </c>
      <c r="I294" s="2">
        <f>F$9</f>
        <v>667</v>
      </c>
      <c r="J294" s="2">
        <f>G$9</f>
        <v>72</v>
      </c>
      <c r="K294" s="90"/>
      <c r="L294" s="90"/>
      <c r="M294" s="90"/>
      <c r="N294" s="90"/>
      <c r="O294" s="90"/>
    </row>
    <row r="295" spans="1:20" ht="14.85" customHeight="1" x14ac:dyDescent="0.15">
      <c r="B295" s="34" t="s">
        <v>127</v>
      </c>
      <c r="C295" s="233"/>
      <c r="D295" s="7"/>
      <c r="E295" s="18">
        <v>518</v>
      </c>
      <c r="F295" s="18">
        <v>466</v>
      </c>
      <c r="G295" s="18">
        <v>52</v>
      </c>
      <c r="H295" s="109">
        <f t="shared" ref="H295:J297" si="28">E295/H$294*100</f>
        <v>70.094722598105548</v>
      </c>
      <c r="I295" s="4">
        <f t="shared" si="28"/>
        <v>69.865067466266865</v>
      </c>
      <c r="J295" s="4">
        <f t="shared" si="28"/>
        <v>72.222222222222214</v>
      </c>
      <c r="K295" s="80"/>
      <c r="L295" s="80"/>
      <c r="M295" s="80"/>
      <c r="N295" s="80"/>
      <c r="O295" s="80"/>
    </row>
    <row r="296" spans="1:20" ht="14.85" customHeight="1" x14ac:dyDescent="0.15">
      <c r="B296" s="34" t="s">
        <v>128</v>
      </c>
      <c r="C296" s="233"/>
      <c r="D296" s="7"/>
      <c r="E296" s="18">
        <v>199</v>
      </c>
      <c r="F296" s="18">
        <v>182</v>
      </c>
      <c r="G296" s="18">
        <v>17</v>
      </c>
      <c r="H296" s="109">
        <f t="shared" si="28"/>
        <v>26.928281461434374</v>
      </c>
      <c r="I296" s="4">
        <f t="shared" si="28"/>
        <v>27.286356821589202</v>
      </c>
      <c r="J296" s="4">
        <f t="shared" si="28"/>
        <v>23.611111111111111</v>
      </c>
      <c r="K296" s="80"/>
      <c r="L296" s="80"/>
      <c r="M296" s="80"/>
      <c r="N296" s="80"/>
      <c r="O296" s="80"/>
    </row>
    <row r="297" spans="1:20" ht="14.85" customHeight="1" x14ac:dyDescent="0.15">
      <c r="B297" s="35" t="s">
        <v>0</v>
      </c>
      <c r="C297" s="88"/>
      <c r="D297" s="36"/>
      <c r="E297" s="19">
        <v>22</v>
      </c>
      <c r="F297" s="19">
        <v>19</v>
      </c>
      <c r="G297" s="19">
        <v>3</v>
      </c>
      <c r="H297" s="113">
        <f t="shared" si="28"/>
        <v>2.9769959404600814</v>
      </c>
      <c r="I297" s="5">
        <f t="shared" si="28"/>
        <v>2.8485757121439281</v>
      </c>
      <c r="J297" s="5">
        <f t="shared" si="28"/>
        <v>4.1666666666666661</v>
      </c>
      <c r="K297" s="23"/>
      <c r="L297" s="23"/>
      <c r="M297" s="23"/>
      <c r="N297" s="23"/>
      <c r="O297" s="23"/>
    </row>
    <row r="298" spans="1:20" ht="14.85" customHeight="1" x14ac:dyDescent="0.15">
      <c r="B298" s="38" t="s">
        <v>1</v>
      </c>
      <c r="C298" s="78"/>
      <c r="D298" s="28"/>
      <c r="E298" s="39">
        <f>SUM(E295:E297)</f>
        <v>739</v>
      </c>
      <c r="F298" s="39">
        <f>SUM(F295:F297)</f>
        <v>667</v>
      </c>
      <c r="G298" s="39">
        <f>SUM(G295:G297)</f>
        <v>72</v>
      </c>
      <c r="H298" s="110">
        <f>IF(SUM(H295:H297)&gt;100,"－",SUM(H295:H297))</f>
        <v>100</v>
      </c>
      <c r="I298" s="6">
        <f>IF(SUM(I295:I297)&gt;100,"－",SUM(I295:I297))</f>
        <v>99.999999999999986</v>
      </c>
      <c r="J298" s="6">
        <f>IF(SUM(J295:J297)&gt;100,"－",SUM(J295:J297))</f>
        <v>100</v>
      </c>
      <c r="K298" s="23"/>
      <c r="L298" s="23"/>
      <c r="M298" s="23"/>
      <c r="N298" s="23"/>
      <c r="O298" s="23"/>
    </row>
    <row r="300" spans="1:20" ht="15" customHeight="1" x14ac:dyDescent="0.15">
      <c r="A300" s="56" t="s">
        <v>658</v>
      </c>
      <c r="C300" s="7"/>
      <c r="D300" s="7"/>
      <c r="E300" s="7"/>
      <c r="G300" s="1"/>
      <c r="H300" s="1"/>
      <c r="I300" s="1"/>
      <c r="J300" s="1"/>
      <c r="K300" s="1"/>
    </row>
    <row r="301" spans="1:20" ht="15" customHeight="1" x14ac:dyDescent="0.15">
      <c r="A301" s="1" t="s">
        <v>659</v>
      </c>
      <c r="D301" s="7"/>
      <c r="E301" s="7"/>
      <c r="G301" s="1"/>
      <c r="H301" s="1"/>
      <c r="I301" s="1"/>
      <c r="J301" s="1"/>
      <c r="K301" s="1"/>
      <c r="M301" s="7"/>
    </row>
    <row r="302" spans="1:20" ht="13.65" customHeight="1" x14ac:dyDescent="0.15">
      <c r="B302" s="64"/>
      <c r="C302" s="33"/>
      <c r="D302" s="33"/>
      <c r="E302" s="33"/>
      <c r="F302" s="33"/>
      <c r="G302" s="33"/>
      <c r="H302" s="79"/>
      <c r="I302" s="86"/>
      <c r="J302" s="83" t="s">
        <v>2</v>
      </c>
      <c r="K302" s="86"/>
      <c r="L302" s="86"/>
      <c r="M302" s="106"/>
      <c r="N302" s="86"/>
      <c r="O302" s="83" t="s">
        <v>3</v>
      </c>
      <c r="P302" s="86"/>
      <c r="Q302" s="84"/>
    </row>
    <row r="303" spans="1:20" ht="19.2" x14ac:dyDescent="0.15">
      <c r="B303" s="77"/>
      <c r="C303" s="7"/>
      <c r="D303" s="7"/>
      <c r="E303" s="7"/>
      <c r="H303" s="96" t="s">
        <v>512</v>
      </c>
      <c r="I303" s="96" t="s">
        <v>210</v>
      </c>
      <c r="J303" s="96" t="s">
        <v>211</v>
      </c>
      <c r="K303" s="96" t="s">
        <v>514</v>
      </c>
      <c r="L303" s="102" t="s">
        <v>213</v>
      </c>
      <c r="M303" s="105" t="s">
        <v>512</v>
      </c>
      <c r="N303" s="96" t="s">
        <v>210</v>
      </c>
      <c r="O303" s="96" t="s">
        <v>211</v>
      </c>
      <c r="P303" s="96" t="s">
        <v>514</v>
      </c>
      <c r="Q303" s="96" t="s">
        <v>213</v>
      </c>
    </row>
    <row r="304" spans="1:20" ht="12" customHeight="1" x14ac:dyDescent="0.15">
      <c r="B304" s="35"/>
      <c r="C304" s="88"/>
      <c r="D304" s="88"/>
      <c r="E304" s="88"/>
      <c r="F304" s="88"/>
      <c r="G304" s="36"/>
      <c r="H304" s="37"/>
      <c r="I304" s="37"/>
      <c r="J304" s="37"/>
      <c r="K304" s="37"/>
      <c r="L304" s="66"/>
      <c r="M304" s="107">
        <f>H308</f>
        <v>1983</v>
      </c>
      <c r="N304" s="2">
        <f>I308</f>
        <v>667</v>
      </c>
      <c r="O304" s="2">
        <f>J308</f>
        <v>1316</v>
      </c>
      <c r="P304" s="2">
        <f>K308</f>
        <v>1123</v>
      </c>
      <c r="Q304" s="2">
        <f>L308</f>
        <v>1051</v>
      </c>
      <c r="R304" s="90"/>
      <c r="S304" s="90"/>
      <c r="T304" s="90"/>
    </row>
    <row r="305" spans="1:21" ht="15" customHeight="1" x14ac:dyDescent="0.15">
      <c r="B305" s="34" t="s">
        <v>567</v>
      </c>
      <c r="C305" s="233"/>
      <c r="D305" s="233"/>
      <c r="E305" s="233"/>
      <c r="F305" s="233"/>
      <c r="H305" s="17">
        <v>1376</v>
      </c>
      <c r="I305" s="17">
        <v>504</v>
      </c>
      <c r="J305" s="17">
        <v>872</v>
      </c>
      <c r="K305" s="17">
        <v>748</v>
      </c>
      <c r="L305" s="103">
        <v>689</v>
      </c>
      <c r="M305" s="108">
        <f t="shared" ref="M305:Q307" si="29">H305/M$304*100</f>
        <v>69.389813414019159</v>
      </c>
      <c r="N305" s="3">
        <f t="shared" si="29"/>
        <v>75.562218890554718</v>
      </c>
      <c r="O305" s="3">
        <f t="shared" si="29"/>
        <v>66.261398176291792</v>
      </c>
      <c r="P305" s="3">
        <f t="shared" si="29"/>
        <v>66.607301869991105</v>
      </c>
      <c r="Q305" s="3">
        <f t="shared" si="29"/>
        <v>65.556612749762138</v>
      </c>
      <c r="R305" s="80"/>
      <c r="S305" s="197"/>
      <c r="T305" s="80"/>
    </row>
    <row r="306" spans="1:21" ht="15" customHeight="1" x14ac:dyDescent="0.15">
      <c r="B306" s="34" t="s">
        <v>568</v>
      </c>
      <c r="C306" s="233"/>
      <c r="D306" s="233"/>
      <c r="E306" s="233"/>
      <c r="F306" s="233"/>
      <c r="H306" s="18">
        <v>436</v>
      </c>
      <c r="I306" s="18">
        <v>63</v>
      </c>
      <c r="J306" s="18">
        <v>373</v>
      </c>
      <c r="K306" s="18">
        <v>334</v>
      </c>
      <c r="L306" s="67">
        <v>323</v>
      </c>
      <c r="M306" s="109">
        <f t="shared" si="29"/>
        <v>21.986888552697934</v>
      </c>
      <c r="N306" s="4">
        <f t="shared" si="29"/>
        <v>9.4452773613193397</v>
      </c>
      <c r="O306" s="4">
        <f t="shared" si="29"/>
        <v>28.343465045592701</v>
      </c>
      <c r="P306" s="4">
        <f t="shared" si="29"/>
        <v>29.741763134461262</v>
      </c>
      <c r="Q306" s="4">
        <f t="shared" si="29"/>
        <v>30.732635585156991</v>
      </c>
      <c r="R306" s="80"/>
      <c r="S306" s="80"/>
      <c r="T306" s="80"/>
    </row>
    <row r="307" spans="1:21" ht="15" customHeight="1" x14ac:dyDescent="0.15">
      <c r="B307" s="35" t="s">
        <v>0</v>
      </c>
      <c r="C307" s="88"/>
      <c r="D307" s="88"/>
      <c r="E307" s="88"/>
      <c r="F307" s="88"/>
      <c r="G307" s="36"/>
      <c r="H307" s="19">
        <v>171</v>
      </c>
      <c r="I307" s="19">
        <v>100</v>
      </c>
      <c r="J307" s="19">
        <v>71</v>
      </c>
      <c r="K307" s="19">
        <v>41</v>
      </c>
      <c r="L307" s="72">
        <v>39</v>
      </c>
      <c r="M307" s="113">
        <f t="shared" si="29"/>
        <v>8.6232980332829037</v>
      </c>
      <c r="N307" s="5">
        <f t="shared" si="29"/>
        <v>14.992503748125937</v>
      </c>
      <c r="O307" s="5">
        <f t="shared" si="29"/>
        <v>5.3951367781155017</v>
      </c>
      <c r="P307" s="5">
        <f t="shared" si="29"/>
        <v>3.6509349955476402</v>
      </c>
      <c r="Q307" s="5">
        <f t="shared" si="29"/>
        <v>3.7107516650808754</v>
      </c>
      <c r="R307" s="23"/>
      <c r="S307" s="23"/>
      <c r="T307" s="23"/>
    </row>
    <row r="308" spans="1:21" ht="15" customHeight="1" x14ac:dyDescent="0.15">
      <c r="B308" s="38" t="s">
        <v>1</v>
      </c>
      <c r="C308" s="78"/>
      <c r="D308" s="78"/>
      <c r="E308" s="78"/>
      <c r="F308" s="78"/>
      <c r="G308" s="28"/>
      <c r="H308" s="39">
        <f>SUM(H305:H307)</f>
        <v>1983</v>
      </c>
      <c r="I308" s="39">
        <f>SUM(I305:I307)</f>
        <v>667</v>
      </c>
      <c r="J308" s="39">
        <f>SUM(J305:J307)</f>
        <v>1316</v>
      </c>
      <c r="K308" s="39">
        <f>SUM(K305:K307)</f>
        <v>1123</v>
      </c>
      <c r="L308" s="68">
        <f>SUM(L305:L307)</f>
        <v>1051</v>
      </c>
      <c r="M308" s="110">
        <f>IF(SUM(M305:M307)&gt;100,"－",SUM(M305:M307))</f>
        <v>100</v>
      </c>
      <c r="N308" s="6">
        <f>IF(SUM(N305:N307)&gt;100,"－",SUM(N305:N307))</f>
        <v>100</v>
      </c>
      <c r="O308" s="6">
        <f>IF(SUM(O305:O307)&gt;100,"－",SUM(O305:O307))</f>
        <v>100</v>
      </c>
      <c r="P308" s="6">
        <f>IF(SUM(P305:P307)&gt;100,"－",SUM(P305:P307))</f>
        <v>100.00000000000001</v>
      </c>
      <c r="Q308" s="6">
        <f>IF(SUM(Q305:Q307)&gt;100,"－",SUM(Q305:Q307))</f>
        <v>100.00000000000001</v>
      </c>
      <c r="R308" s="23"/>
      <c r="S308" s="23"/>
      <c r="T308" s="23"/>
    </row>
    <row r="309" spans="1:21" ht="15" customHeight="1" x14ac:dyDescent="0.15">
      <c r="B309" s="62"/>
      <c r="C309" s="62"/>
      <c r="D309" s="53"/>
      <c r="E309" s="14"/>
      <c r="F309" s="14"/>
      <c r="G309" s="14"/>
      <c r="H309" s="14"/>
      <c r="I309" s="14"/>
      <c r="J309" s="14"/>
      <c r="K309" s="14"/>
      <c r="L309" s="14"/>
      <c r="M309" s="44"/>
    </row>
    <row r="310" spans="1:21" ht="15" customHeight="1" x14ac:dyDescent="0.15">
      <c r="A310" s="1" t="s">
        <v>660</v>
      </c>
      <c r="D310" s="7"/>
      <c r="E310" s="7"/>
      <c r="H310" s="1"/>
      <c r="I310" s="1"/>
      <c r="J310" s="1"/>
      <c r="K310" s="1"/>
      <c r="N310" s="7"/>
    </row>
    <row r="311" spans="1:21" ht="13.65" customHeight="1" x14ac:dyDescent="0.15">
      <c r="B311" s="64"/>
      <c r="C311" s="33"/>
      <c r="D311" s="33"/>
      <c r="E311" s="33"/>
      <c r="F311" s="33"/>
      <c r="G311" s="33"/>
      <c r="H311" s="33"/>
      <c r="I311" s="79"/>
      <c r="J311" s="86"/>
      <c r="K311" s="83" t="s">
        <v>2</v>
      </c>
      <c r="L311" s="86"/>
      <c r="M311" s="86"/>
      <c r="N311" s="106"/>
      <c r="O311" s="86"/>
      <c r="P311" s="83" t="s">
        <v>3</v>
      </c>
      <c r="Q311" s="86"/>
      <c r="R311" s="84"/>
    </row>
    <row r="312" spans="1:21" ht="19.2" x14ac:dyDescent="0.15">
      <c r="B312" s="77"/>
      <c r="C312" s="7"/>
      <c r="D312" s="7"/>
      <c r="E312" s="7"/>
      <c r="I312" s="96" t="s">
        <v>512</v>
      </c>
      <c r="J312" s="96" t="s">
        <v>210</v>
      </c>
      <c r="K312" s="96" t="s">
        <v>211</v>
      </c>
      <c r="L312" s="96" t="s">
        <v>514</v>
      </c>
      <c r="M312" s="102" t="s">
        <v>213</v>
      </c>
      <c r="N312" s="105" t="s">
        <v>512</v>
      </c>
      <c r="O312" s="96" t="s">
        <v>210</v>
      </c>
      <c r="P312" s="96" t="s">
        <v>211</v>
      </c>
      <c r="Q312" s="96" t="s">
        <v>514</v>
      </c>
      <c r="R312" s="96" t="s">
        <v>213</v>
      </c>
    </row>
    <row r="313" spans="1:21" ht="12" customHeight="1" x14ac:dyDescent="0.15">
      <c r="B313" s="35"/>
      <c r="C313" s="88"/>
      <c r="D313" s="88"/>
      <c r="E313" s="88"/>
      <c r="F313" s="88"/>
      <c r="G313" s="88"/>
      <c r="H313" s="36"/>
      <c r="I313" s="37"/>
      <c r="J313" s="37"/>
      <c r="K313" s="37"/>
      <c r="L313" s="37"/>
      <c r="M313" s="66"/>
      <c r="N313" s="107">
        <f>M$304</f>
        <v>1983</v>
      </c>
      <c r="O313" s="2">
        <f>N$304</f>
        <v>667</v>
      </c>
      <c r="P313" s="2">
        <f>O$304</f>
        <v>1316</v>
      </c>
      <c r="Q313" s="2">
        <f>P$304</f>
        <v>1123</v>
      </c>
      <c r="R313" s="2">
        <f>Q$304</f>
        <v>1051</v>
      </c>
      <c r="S313" s="90"/>
      <c r="T313" s="90"/>
      <c r="U313" s="90"/>
    </row>
    <row r="314" spans="1:21" ht="15" customHeight="1" x14ac:dyDescent="0.15">
      <c r="B314" s="61" t="s">
        <v>678</v>
      </c>
      <c r="C314" s="233"/>
      <c r="D314" s="233"/>
      <c r="E314" s="233"/>
      <c r="F314" s="233"/>
      <c r="G314" s="233"/>
      <c r="I314" s="17">
        <v>458</v>
      </c>
      <c r="J314" s="17">
        <v>160</v>
      </c>
      <c r="K314" s="17">
        <v>298</v>
      </c>
      <c r="L314" s="17">
        <v>214</v>
      </c>
      <c r="M314" s="103">
        <v>190</v>
      </c>
      <c r="N314" s="108">
        <f>I314/N$313*100</f>
        <v>23.096318709026729</v>
      </c>
      <c r="O314" s="3">
        <f>J314/O$313*100</f>
        <v>23.988005997001498</v>
      </c>
      <c r="P314" s="3">
        <f>K314/P$313*100</f>
        <v>22.644376899696049</v>
      </c>
      <c r="Q314" s="3">
        <f>L314/Q$313*100</f>
        <v>19.056099732858414</v>
      </c>
      <c r="R314" s="3">
        <f>M314/R$313*100</f>
        <v>18.078020932445291</v>
      </c>
      <c r="S314" s="80"/>
      <c r="T314" s="80"/>
      <c r="U314" s="80"/>
    </row>
    <row r="315" spans="1:21" ht="15" customHeight="1" x14ac:dyDescent="0.15">
      <c r="B315" s="61" t="s">
        <v>569</v>
      </c>
      <c r="C315" s="233"/>
      <c r="D315" s="233"/>
      <c r="E315" s="233"/>
      <c r="F315" s="233"/>
      <c r="G315" s="233"/>
      <c r="I315" s="18">
        <v>187</v>
      </c>
      <c r="J315" s="18">
        <v>24</v>
      </c>
      <c r="K315" s="18">
        <v>163</v>
      </c>
      <c r="L315" s="18">
        <v>153</v>
      </c>
      <c r="M315" s="67">
        <v>148</v>
      </c>
      <c r="N315" s="109">
        <f t="shared" ref="N315:N328" si="30">I315/N$313*100</f>
        <v>9.4301563287947552</v>
      </c>
      <c r="O315" s="4">
        <f t="shared" ref="O315:O328" si="31">J315/O$313*100</f>
        <v>3.5982008995502248</v>
      </c>
      <c r="P315" s="4">
        <f t="shared" ref="P315:P328" si="32">K315/P$313*100</f>
        <v>12.386018237082066</v>
      </c>
      <c r="Q315" s="4">
        <f t="shared" ref="Q315:Q328" si="33">L315/Q$313*100</f>
        <v>13.624220837043632</v>
      </c>
      <c r="R315" s="4">
        <f t="shared" ref="R315:R328" si="34">M315/R$313*100</f>
        <v>14.081826831588963</v>
      </c>
      <c r="S315" s="80"/>
      <c r="T315" s="80"/>
      <c r="U315" s="80"/>
    </row>
    <row r="316" spans="1:21" ht="15" customHeight="1" x14ac:dyDescent="0.15">
      <c r="B316" s="61" t="s">
        <v>570</v>
      </c>
      <c r="C316" s="233"/>
      <c r="D316" s="233"/>
      <c r="E316" s="233"/>
      <c r="F316" s="233"/>
      <c r="G316" s="233"/>
      <c r="I316" s="18">
        <v>138</v>
      </c>
      <c r="J316" s="18">
        <v>17</v>
      </c>
      <c r="K316" s="18">
        <v>121</v>
      </c>
      <c r="L316" s="18">
        <v>122</v>
      </c>
      <c r="M316" s="67">
        <v>118</v>
      </c>
      <c r="N316" s="109">
        <f t="shared" si="30"/>
        <v>6.9591527987897122</v>
      </c>
      <c r="O316" s="4">
        <f t="shared" si="31"/>
        <v>2.5487256371814091</v>
      </c>
      <c r="P316" s="4">
        <f t="shared" si="32"/>
        <v>9.1945288753799392</v>
      </c>
      <c r="Q316" s="4">
        <f t="shared" si="33"/>
        <v>10.863757791629563</v>
      </c>
      <c r="R316" s="4">
        <f t="shared" si="34"/>
        <v>11.227402473834443</v>
      </c>
      <c r="S316" s="80"/>
      <c r="T316" s="80"/>
      <c r="U316" s="80"/>
    </row>
    <row r="317" spans="1:21" ht="15" customHeight="1" x14ac:dyDescent="0.15">
      <c r="B317" s="61" t="s">
        <v>571</v>
      </c>
      <c r="C317" s="233"/>
      <c r="D317" s="233"/>
      <c r="E317" s="233"/>
      <c r="F317" s="233"/>
      <c r="G317" s="233"/>
      <c r="I317" s="18">
        <v>366</v>
      </c>
      <c r="J317" s="18">
        <v>88</v>
      </c>
      <c r="K317" s="18">
        <v>278</v>
      </c>
      <c r="L317" s="18">
        <v>270</v>
      </c>
      <c r="M317" s="67">
        <v>251</v>
      </c>
      <c r="N317" s="109">
        <f t="shared" si="30"/>
        <v>18.456883509833585</v>
      </c>
      <c r="O317" s="4">
        <f t="shared" si="31"/>
        <v>13.193403298350825</v>
      </c>
      <c r="P317" s="4">
        <f t="shared" si="32"/>
        <v>21.124620060790271</v>
      </c>
      <c r="Q317" s="4">
        <f t="shared" si="33"/>
        <v>24.04274265360641</v>
      </c>
      <c r="R317" s="4">
        <f t="shared" si="34"/>
        <v>23.882017126546145</v>
      </c>
      <c r="S317" s="80"/>
      <c r="T317" s="80"/>
      <c r="U317" s="80"/>
    </row>
    <row r="318" spans="1:21" ht="15" customHeight="1" x14ac:dyDescent="0.15">
      <c r="B318" s="61" t="s">
        <v>679</v>
      </c>
      <c r="C318" s="233"/>
      <c r="D318" s="233"/>
      <c r="E318" s="233"/>
      <c r="F318" s="233"/>
      <c r="G318" s="233"/>
      <c r="I318" s="18">
        <v>63</v>
      </c>
      <c r="J318" s="18">
        <v>18</v>
      </c>
      <c r="K318" s="18">
        <v>45</v>
      </c>
      <c r="L318" s="18">
        <v>50</v>
      </c>
      <c r="M318" s="67">
        <v>48</v>
      </c>
      <c r="N318" s="109">
        <f t="shared" si="30"/>
        <v>3.1770045385779122</v>
      </c>
      <c r="O318" s="4">
        <f t="shared" si="31"/>
        <v>2.6986506746626686</v>
      </c>
      <c r="P318" s="4">
        <f t="shared" si="32"/>
        <v>3.4194528875379939</v>
      </c>
      <c r="Q318" s="4">
        <f t="shared" si="33"/>
        <v>4.4523597506678536</v>
      </c>
      <c r="R318" s="4">
        <f t="shared" si="34"/>
        <v>4.5670789724072316</v>
      </c>
      <c r="S318" s="80"/>
      <c r="T318" s="80"/>
      <c r="U318" s="80"/>
    </row>
    <row r="319" spans="1:21" ht="15" customHeight="1" x14ac:dyDescent="0.15">
      <c r="B319" s="61" t="s">
        <v>680</v>
      </c>
      <c r="C319" s="233"/>
      <c r="D319" s="233"/>
      <c r="E319" s="233"/>
      <c r="F319" s="233"/>
      <c r="G319" s="233"/>
      <c r="I319" s="18">
        <v>142</v>
      </c>
      <c r="J319" s="18">
        <v>25</v>
      </c>
      <c r="K319" s="18">
        <v>117</v>
      </c>
      <c r="L319" s="18">
        <v>88</v>
      </c>
      <c r="M319" s="67">
        <v>84</v>
      </c>
      <c r="N319" s="109">
        <f t="shared" si="30"/>
        <v>7.1608673726676759</v>
      </c>
      <c r="O319" s="4">
        <f t="shared" si="31"/>
        <v>3.7481259370314843</v>
      </c>
      <c r="P319" s="4">
        <f t="shared" si="32"/>
        <v>8.8905775075987847</v>
      </c>
      <c r="Q319" s="4">
        <f t="shared" si="33"/>
        <v>7.8361531611754227</v>
      </c>
      <c r="R319" s="4">
        <f t="shared" si="34"/>
        <v>7.9923882017126555</v>
      </c>
      <c r="S319" s="80"/>
      <c r="T319" s="80"/>
      <c r="U319" s="80"/>
    </row>
    <row r="320" spans="1:21" ht="15" customHeight="1" x14ac:dyDescent="0.15">
      <c r="B320" s="61" t="s">
        <v>681</v>
      </c>
      <c r="C320" s="233"/>
      <c r="D320" s="233"/>
      <c r="E320" s="233"/>
      <c r="F320" s="233"/>
      <c r="G320" s="233"/>
      <c r="I320" s="18">
        <v>156</v>
      </c>
      <c r="J320" s="18">
        <v>65</v>
      </c>
      <c r="K320" s="18">
        <v>91</v>
      </c>
      <c r="L320" s="18">
        <v>85</v>
      </c>
      <c r="M320" s="67">
        <v>78</v>
      </c>
      <c r="N320" s="109">
        <f t="shared" si="30"/>
        <v>7.8668683812405451</v>
      </c>
      <c r="O320" s="4">
        <f t="shared" si="31"/>
        <v>9.7451274362818587</v>
      </c>
      <c r="P320" s="4">
        <f t="shared" si="32"/>
        <v>6.9148936170212769</v>
      </c>
      <c r="Q320" s="4">
        <f t="shared" si="33"/>
        <v>7.5690115761353525</v>
      </c>
      <c r="R320" s="4">
        <f t="shared" si="34"/>
        <v>7.4215033301617508</v>
      </c>
      <c r="S320" s="80"/>
      <c r="T320" s="80"/>
      <c r="U320" s="80"/>
    </row>
    <row r="321" spans="1:21" ht="15" customHeight="1" x14ac:dyDescent="0.15">
      <c r="B321" s="256" t="s">
        <v>572</v>
      </c>
      <c r="C321" s="233"/>
      <c r="D321" s="233"/>
      <c r="E321" s="233"/>
      <c r="F321" s="233"/>
      <c r="G321" s="233"/>
      <c r="I321" s="18">
        <v>213</v>
      </c>
      <c r="J321" s="18">
        <v>88</v>
      </c>
      <c r="K321" s="18">
        <v>125</v>
      </c>
      <c r="L321" s="18">
        <v>114</v>
      </c>
      <c r="M321" s="67">
        <v>108</v>
      </c>
      <c r="N321" s="109">
        <f t="shared" si="30"/>
        <v>10.741301059001513</v>
      </c>
      <c r="O321" s="4">
        <f t="shared" si="31"/>
        <v>13.193403298350825</v>
      </c>
      <c r="P321" s="4">
        <f t="shared" si="32"/>
        <v>9.4984802431610955</v>
      </c>
      <c r="Q321" s="4">
        <f t="shared" si="33"/>
        <v>10.151380231522706</v>
      </c>
      <c r="R321" s="4">
        <f t="shared" si="34"/>
        <v>10.275927687916269</v>
      </c>
      <c r="S321" s="80"/>
      <c r="T321" s="80"/>
      <c r="U321" s="80"/>
    </row>
    <row r="322" spans="1:21" ht="15" customHeight="1" x14ac:dyDescent="0.15">
      <c r="B322" s="256" t="s">
        <v>573</v>
      </c>
      <c r="C322" s="233"/>
      <c r="D322" s="233"/>
      <c r="E322" s="233"/>
      <c r="F322" s="233"/>
      <c r="G322" s="233"/>
      <c r="I322" s="18">
        <v>136</v>
      </c>
      <c r="J322" s="18">
        <v>28</v>
      </c>
      <c r="K322" s="18">
        <v>108</v>
      </c>
      <c r="L322" s="18">
        <v>73</v>
      </c>
      <c r="M322" s="67">
        <v>72</v>
      </c>
      <c r="N322" s="109">
        <f t="shared" si="30"/>
        <v>6.8582955118507316</v>
      </c>
      <c r="O322" s="4">
        <f t="shared" si="31"/>
        <v>4.1979010494752629</v>
      </c>
      <c r="P322" s="4">
        <f t="shared" si="32"/>
        <v>8.2066869300911858</v>
      </c>
      <c r="Q322" s="4">
        <f t="shared" si="33"/>
        <v>6.5004452359750662</v>
      </c>
      <c r="R322" s="4">
        <f t="shared" si="34"/>
        <v>6.8506184586108461</v>
      </c>
      <c r="S322" s="80"/>
      <c r="T322" s="80"/>
      <c r="U322" s="80"/>
    </row>
    <row r="323" spans="1:21" ht="15" customHeight="1" x14ac:dyDescent="0.15">
      <c r="B323" s="61" t="s">
        <v>574</v>
      </c>
      <c r="C323" s="233"/>
      <c r="D323" s="233"/>
      <c r="E323" s="233"/>
      <c r="F323" s="233"/>
      <c r="G323" s="233"/>
      <c r="I323" s="18">
        <v>146</v>
      </c>
      <c r="J323" s="18">
        <v>25</v>
      </c>
      <c r="K323" s="18">
        <v>121</v>
      </c>
      <c r="L323" s="18">
        <v>112</v>
      </c>
      <c r="M323" s="67">
        <v>108</v>
      </c>
      <c r="N323" s="109">
        <f t="shared" si="30"/>
        <v>7.3625819465456379</v>
      </c>
      <c r="O323" s="4">
        <f t="shared" si="31"/>
        <v>3.7481259370314843</v>
      </c>
      <c r="P323" s="4">
        <f t="shared" si="32"/>
        <v>9.1945288753799392</v>
      </c>
      <c r="Q323" s="4">
        <f t="shared" si="33"/>
        <v>9.9732858414959935</v>
      </c>
      <c r="R323" s="4">
        <f t="shared" si="34"/>
        <v>10.275927687916269</v>
      </c>
      <c r="S323" s="80"/>
      <c r="T323" s="80"/>
      <c r="U323" s="80"/>
    </row>
    <row r="324" spans="1:21" ht="15" customHeight="1" x14ac:dyDescent="0.15">
      <c r="B324" s="61" t="s">
        <v>575</v>
      </c>
      <c r="C324" s="233"/>
      <c r="D324" s="233"/>
      <c r="E324" s="233"/>
      <c r="F324" s="233"/>
      <c r="G324" s="233"/>
      <c r="I324" s="18">
        <v>144</v>
      </c>
      <c r="J324" s="18">
        <v>39</v>
      </c>
      <c r="K324" s="18">
        <v>105</v>
      </c>
      <c r="L324" s="18">
        <v>90</v>
      </c>
      <c r="M324" s="67">
        <v>83</v>
      </c>
      <c r="N324" s="109">
        <f t="shared" si="30"/>
        <v>7.2617246596066565</v>
      </c>
      <c r="O324" s="4">
        <f t="shared" si="31"/>
        <v>5.8470764617691158</v>
      </c>
      <c r="P324" s="4">
        <f t="shared" si="32"/>
        <v>7.9787234042553195</v>
      </c>
      <c r="Q324" s="4">
        <f t="shared" si="33"/>
        <v>8.0142475512021374</v>
      </c>
      <c r="R324" s="4">
        <f t="shared" si="34"/>
        <v>7.897240723120837</v>
      </c>
      <c r="S324" s="80"/>
      <c r="T324" s="80"/>
      <c r="U324" s="80"/>
    </row>
    <row r="325" spans="1:21" ht="15" customHeight="1" x14ac:dyDescent="0.15">
      <c r="B325" s="61" t="s">
        <v>576</v>
      </c>
      <c r="C325" s="233"/>
      <c r="D325" s="233"/>
      <c r="E325" s="233"/>
      <c r="F325" s="233"/>
      <c r="G325" s="233"/>
      <c r="I325" s="18">
        <v>20</v>
      </c>
      <c r="J325" s="18">
        <v>1</v>
      </c>
      <c r="K325" s="18">
        <v>19</v>
      </c>
      <c r="L325" s="18">
        <v>25</v>
      </c>
      <c r="M325" s="67">
        <v>25</v>
      </c>
      <c r="N325" s="109">
        <f t="shared" si="30"/>
        <v>1.0085728693898133</v>
      </c>
      <c r="O325" s="4">
        <f t="shared" si="31"/>
        <v>0.14992503748125938</v>
      </c>
      <c r="P325" s="4">
        <f t="shared" si="32"/>
        <v>1.4437689969604863</v>
      </c>
      <c r="Q325" s="4">
        <f t="shared" si="33"/>
        <v>2.2261798753339268</v>
      </c>
      <c r="R325" s="4">
        <f t="shared" si="34"/>
        <v>2.378686964795433</v>
      </c>
      <c r="S325" s="80"/>
      <c r="T325" s="80"/>
      <c r="U325" s="80"/>
    </row>
    <row r="326" spans="1:21" ht="15" customHeight="1" x14ac:dyDescent="0.15">
      <c r="B326" s="61" t="s">
        <v>577</v>
      </c>
      <c r="C326" s="233"/>
      <c r="D326" s="233"/>
      <c r="E326" s="233"/>
      <c r="F326" s="233"/>
      <c r="G326" s="233"/>
      <c r="I326" s="18">
        <v>232</v>
      </c>
      <c r="J326" s="18">
        <v>23</v>
      </c>
      <c r="K326" s="18">
        <v>209</v>
      </c>
      <c r="L326" s="18">
        <v>225</v>
      </c>
      <c r="M326" s="67">
        <v>220</v>
      </c>
      <c r="N326" s="109">
        <f t="shared" si="30"/>
        <v>11.699445284921836</v>
      </c>
      <c r="O326" s="4">
        <f t="shared" si="31"/>
        <v>3.4482758620689653</v>
      </c>
      <c r="P326" s="4">
        <f t="shared" si="32"/>
        <v>15.881458966565349</v>
      </c>
      <c r="Q326" s="4">
        <f t="shared" si="33"/>
        <v>20.035618878005344</v>
      </c>
      <c r="R326" s="4">
        <f t="shared" si="34"/>
        <v>20.932445290199812</v>
      </c>
      <c r="S326" s="80"/>
      <c r="T326" s="80"/>
      <c r="U326" s="80"/>
    </row>
    <row r="327" spans="1:21" ht="15" customHeight="1" x14ac:dyDescent="0.15">
      <c r="B327" s="61" t="s">
        <v>564</v>
      </c>
      <c r="C327" s="233"/>
      <c r="D327" s="233"/>
      <c r="E327" s="233"/>
      <c r="F327" s="233"/>
      <c r="G327" s="233"/>
      <c r="I327" s="18">
        <v>231</v>
      </c>
      <c r="J327" s="18">
        <v>132</v>
      </c>
      <c r="K327" s="18">
        <v>99</v>
      </c>
      <c r="L327" s="18">
        <v>64</v>
      </c>
      <c r="M327" s="67">
        <v>58</v>
      </c>
      <c r="N327" s="109">
        <f t="shared" si="30"/>
        <v>11.649016641452345</v>
      </c>
      <c r="O327" s="4">
        <f t="shared" si="31"/>
        <v>19.790104947526238</v>
      </c>
      <c r="P327" s="4">
        <f t="shared" si="32"/>
        <v>7.5227963525835868</v>
      </c>
      <c r="Q327" s="4">
        <f t="shared" si="33"/>
        <v>5.6990204808548528</v>
      </c>
      <c r="R327" s="4">
        <f t="shared" si="34"/>
        <v>5.5185537583254041</v>
      </c>
      <c r="S327" s="80"/>
      <c r="T327" s="80"/>
      <c r="U327" s="80"/>
    </row>
    <row r="328" spans="1:21" ht="15" customHeight="1" x14ac:dyDescent="0.15">
      <c r="B328" s="304" t="s">
        <v>0</v>
      </c>
      <c r="C328" s="88"/>
      <c r="D328" s="88"/>
      <c r="E328" s="88"/>
      <c r="F328" s="88"/>
      <c r="G328" s="88"/>
      <c r="H328" s="36"/>
      <c r="I328" s="19">
        <v>582</v>
      </c>
      <c r="J328" s="19">
        <v>202</v>
      </c>
      <c r="K328" s="19">
        <v>380</v>
      </c>
      <c r="L328" s="19">
        <v>328</v>
      </c>
      <c r="M328" s="72">
        <v>312</v>
      </c>
      <c r="N328" s="113">
        <f t="shared" si="30"/>
        <v>29.349470499243569</v>
      </c>
      <c r="O328" s="5">
        <f t="shared" si="31"/>
        <v>30.284857571214392</v>
      </c>
      <c r="P328" s="5">
        <f t="shared" si="32"/>
        <v>28.875379939209729</v>
      </c>
      <c r="Q328" s="5">
        <f t="shared" si="33"/>
        <v>29.207479964381122</v>
      </c>
      <c r="R328" s="5">
        <f t="shared" si="34"/>
        <v>29.686013320647003</v>
      </c>
      <c r="S328" s="23"/>
      <c r="T328" s="23"/>
      <c r="U328" s="23"/>
    </row>
    <row r="329" spans="1:21" ht="15" customHeight="1" x14ac:dyDescent="0.15">
      <c r="B329" s="38" t="s">
        <v>1</v>
      </c>
      <c r="C329" s="78"/>
      <c r="D329" s="78"/>
      <c r="E329" s="78"/>
      <c r="F329" s="78"/>
      <c r="G329" s="78"/>
      <c r="H329" s="28"/>
      <c r="I329" s="39">
        <f>SUM(I314:I328)</f>
        <v>3214</v>
      </c>
      <c r="J329" s="39">
        <f>SUM(J314:J328)</f>
        <v>935</v>
      </c>
      <c r="K329" s="39">
        <f>SUM(K314:K328)</f>
        <v>2279</v>
      </c>
      <c r="L329" s="39">
        <f>SUM(L314:L328)</f>
        <v>2013</v>
      </c>
      <c r="M329" s="68">
        <f>SUM(M314:M328)</f>
        <v>1903</v>
      </c>
      <c r="N329" s="110" t="str">
        <f>IF(SUM(N314:N328)&gt;100,"－",SUM(N314:N328))</f>
        <v>－</v>
      </c>
      <c r="O329" s="6" t="str">
        <f>IF(SUM(O314:O328)&gt;100,"－",SUM(O314:O328))</f>
        <v>－</v>
      </c>
      <c r="P329" s="6" t="str">
        <f>IF(SUM(P314:P328)&gt;100,"－",SUM(P314:P328))</f>
        <v>－</v>
      </c>
      <c r="Q329" s="6" t="str">
        <f>IF(SUM(Q314:Q328)&gt;100,"－",SUM(Q314:Q328))</f>
        <v>－</v>
      </c>
      <c r="R329" s="6" t="str">
        <f>IF(SUM(R314:R328)&gt;100,"－",SUM(R314:R328))</f>
        <v>－</v>
      </c>
      <c r="S329" s="23"/>
      <c r="T329" s="23"/>
      <c r="U329" s="23"/>
    </row>
    <row r="330" spans="1:21" ht="15" customHeight="1" x14ac:dyDescent="0.15">
      <c r="B330" s="62"/>
      <c r="C330" s="62"/>
      <c r="D330" s="53"/>
      <c r="E330" s="14"/>
      <c r="F330" s="14"/>
      <c r="G330" s="14"/>
      <c r="H330" s="14"/>
      <c r="I330" s="14"/>
      <c r="J330" s="14"/>
      <c r="K330" s="14"/>
      <c r="L330" s="44"/>
    </row>
    <row r="331" spans="1:21" ht="15" customHeight="1" x14ac:dyDescent="0.15">
      <c r="A331" s="1" t="s">
        <v>684</v>
      </c>
      <c r="D331" s="7"/>
      <c r="E331" s="7"/>
      <c r="H331" s="1"/>
      <c r="I331" s="1"/>
      <c r="J331" s="1"/>
      <c r="K331" s="1"/>
      <c r="N331" s="7"/>
    </row>
    <row r="332" spans="1:21" ht="15" customHeight="1" x14ac:dyDescent="0.15">
      <c r="B332" s="64"/>
      <c r="C332" s="33"/>
      <c r="D332" s="33"/>
      <c r="E332" s="33"/>
      <c r="F332" s="33"/>
      <c r="G332" s="33"/>
      <c r="H332" s="79"/>
      <c r="I332" s="86"/>
      <c r="J332" s="83" t="s">
        <v>2</v>
      </c>
      <c r="K332" s="86"/>
      <c r="L332" s="86"/>
      <c r="M332" s="106"/>
      <c r="N332" s="86"/>
      <c r="O332" s="83" t="s">
        <v>3</v>
      </c>
      <c r="P332" s="86"/>
      <c r="Q332" s="84"/>
    </row>
    <row r="333" spans="1:21" ht="19.2" x14ac:dyDescent="0.15">
      <c r="B333" s="77"/>
      <c r="C333" s="7"/>
      <c r="D333" s="7"/>
      <c r="E333" s="7"/>
      <c r="H333" s="96" t="s">
        <v>512</v>
      </c>
      <c r="I333" s="96" t="s">
        <v>210</v>
      </c>
      <c r="J333" s="96" t="s">
        <v>211</v>
      </c>
      <c r="K333" s="96" t="s">
        <v>514</v>
      </c>
      <c r="L333" s="102" t="s">
        <v>213</v>
      </c>
      <c r="M333" s="105" t="s">
        <v>512</v>
      </c>
      <c r="N333" s="96" t="s">
        <v>210</v>
      </c>
      <c r="O333" s="96" t="s">
        <v>211</v>
      </c>
      <c r="P333" s="96" t="s">
        <v>514</v>
      </c>
      <c r="Q333" s="96" t="s">
        <v>213</v>
      </c>
    </row>
    <row r="334" spans="1:21" ht="10.8" x14ac:dyDescent="0.15">
      <c r="B334" s="35"/>
      <c r="C334" s="88"/>
      <c r="D334" s="88"/>
      <c r="E334" s="88"/>
      <c r="F334" s="88"/>
      <c r="G334" s="36"/>
      <c r="H334" s="37"/>
      <c r="I334" s="37"/>
      <c r="J334" s="37"/>
      <c r="K334" s="37"/>
      <c r="L334" s="66"/>
      <c r="M334" s="107">
        <f>M$304</f>
        <v>1983</v>
      </c>
      <c r="N334" s="2">
        <f>N$304</f>
        <v>667</v>
      </c>
      <c r="O334" s="2">
        <f>O$304</f>
        <v>1316</v>
      </c>
      <c r="P334" s="2">
        <f>P$304</f>
        <v>1123</v>
      </c>
      <c r="Q334" s="2">
        <f>Q$304</f>
        <v>1051</v>
      </c>
      <c r="R334" s="90"/>
      <c r="S334" s="90"/>
    </row>
    <row r="335" spans="1:21" ht="15" customHeight="1" x14ac:dyDescent="0.15">
      <c r="B335" s="34" t="s">
        <v>682</v>
      </c>
      <c r="C335" s="233"/>
      <c r="D335" s="233"/>
      <c r="E335" s="233"/>
      <c r="F335" s="233"/>
      <c r="H335" s="17">
        <v>1058</v>
      </c>
      <c r="I335" s="17">
        <v>552</v>
      </c>
      <c r="J335" s="17">
        <v>506</v>
      </c>
      <c r="K335" s="17">
        <v>447</v>
      </c>
      <c r="L335" s="103">
        <v>394</v>
      </c>
      <c r="M335" s="108">
        <f t="shared" ref="M335:Q338" si="35">H335/N$313*100</f>
        <v>53.353504790721132</v>
      </c>
      <c r="N335" s="3">
        <f t="shared" si="35"/>
        <v>82.758620689655174</v>
      </c>
      <c r="O335" s="3">
        <f t="shared" si="35"/>
        <v>38.449848024316111</v>
      </c>
      <c r="P335" s="3">
        <f t="shared" si="35"/>
        <v>39.804096170970617</v>
      </c>
      <c r="Q335" s="3">
        <f t="shared" si="35"/>
        <v>37.488106565176018</v>
      </c>
      <c r="R335" s="80"/>
      <c r="S335" s="80"/>
      <c r="T335" s="90"/>
    </row>
    <row r="336" spans="1:21" ht="15" customHeight="1" x14ac:dyDescent="0.15">
      <c r="B336" s="34" t="s">
        <v>578</v>
      </c>
      <c r="C336" s="233"/>
      <c r="D336" s="233"/>
      <c r="E336" s="233"/>
      <c r="F336" s="233"/>
      <c r="H336" s="18">
        <v>259</v>
      </c>
      <c r="I336" s="18">
        <v>27</v>
      </c>
      <c r="J336" s="18">
        <v>232</v>
      </c>
      <c r="K336" s="18">
        <v>161</v>
      </c>
      <c r="L336" s="67">
        <v>157</v>
      </c>
      <c r="M336" s="109">
        <f t="shared" si="35"/>
        <v>13.061018658598083</v>
      </c>
      <c r="N336" s="4">
        <f t="shared" si="35"/>
        <v>4.0479760119940025</v>
      </c>
      <c r="O336" s="4">
        <f t="shared" si="35"/>
        <v>17.62917933130699</v>
      </c>
      <c r="P336" s="4">
        <f t="shared" si="35"/>
        <v>14.336598397150491</v>
      </c>
      <c r="Q336" s="4">
        <f t="shared" si="35"/>
        <v>14.938154138915319</v>
      </c>
      <c r="R336" s="80"/>
      <c r="S336" s="80"/>
      <c r="T336" s="80"/>
    </row>
    <row r="337" spans="1:20" ht="15" customHeight="1" x14ac:dyDescent="0.15">
      <c r="B337" s="34" t="s">
        <v>683</v>
      </c>
      <c r="C337" s="233"/>
      <c r="D337" s="233"/>
      <c r="E337" s="233"/>
      <c r="F337" s="233"/>
      <c r="H337" s="18">
        <v>590</v>
      </c>
      <c r="I337" s="18">
        <v>84</v>
      </c>
      <c r="J337" s="18">
        <v>506</v>
      </c>
      <c r="K337" s="18">
        <v>451</v>
      </c>
      <c r="L337" s="67">
        <v>437</v>
      </c>
      <c r="M337" s="109">
        <f t="shared" si="35"/>
        <v>29.752899646999499</v>
      </c>
      <c r="N337" s="4">
        <f t="shared" si="35"/>
        <v>12.593703148425787</v>
      </c>
      <c r="O337" s="4">
        <f t="shared" si="35"/>
        <v>38.449848024316111</v>
      </c>
      <c r="P337" s="4">
        <f t="shared" si="35"/>
        <v>40.160284951024046</v>
      </c>
      <c r="Q337" s="4">
        <f t="shared" si="35"/>
        <v>41.579448144624166</v>
      </c>
      <c r="R337" s="80"/>
      <c r="S337" s="80"/>
      <c r="T337" s="80"/>
    </row>
    <row r="338" spans="1:20" ht="15" customHeight="1" x14ac:dyDescent="0.15">
      <c r="B338" s="304" t="s">
        <v>0</v>
      </c>
      <c r="C338" s="88"/>
      <c r="D338" s="88"/>
      <c r="E338" s="88"/>
      <c r="F338" s="88"/>
      <c r="G338" s="36"/>
      <c r="H338" s="19">
        <v>76</v>
      </c>
      <c r="I338" s="19">
        <v>4</v>
      </c>
      <c r="J338" s="19">
        <v>72</v>
      </c>
      <c r="K338" s="19">
        <v>64</v>
      </c>
      <c r="L338" s="72">
        <v>63</v>
      </c>
      <c r="M338" s="113">
        <f t="shared" si="35"/>
        <v>3.8325769036812911</v>
      </c>
      <c r="N338" s="5">
        <f t="shared" si="35"/>
        <v>0.59970014992503751</v>
      </c>
      <c r="O338" s="5">
        <f t="shared" si="35"/>
        <v>5.4711246200607899</v>
      </c>
      <c r="P338" s="5">
        <f t="shared" si="35"/>
        <v>5.6990204808548528</v>
      </c>
      <c r="Q338" s="5">
        <f t="shared" si="35"/>
        <v>5.9942911512844903</v>
      </c>
      <c r="R338" s="23"/>
      <c r="S338" s="23"/>
      <c r="T338" s="80"/>
    </row>
    <row r="339" spans="1:20" ht="15" customHeight="1" x14ac:dyDescent="0.15">
      <c r="B339" s="38" t="s">
        <v>1</v>
      </c>
      <c r="C339" s="78"/>
      <c r="D339" s="78"/>
      <c r="E339" s="78"/>
      <c r="F339" s="78"/>
      <c r="G339" s="28"/>
      <c r="H339" s="39">
        <f>SUM(H335:H338)</f>
        <v>1983</v>
      </c>
      <c r="I339" s="39">
        <f>SUM(I335:I338)</f>
        <v>667</v>
      </c>
      <c r="J339" s="39">
        <f>SUM(J335:J338)</f>
        <v>1316</v>
      </c>
      <c r="K339" s="39">
        <f>SUM(K335:K338)</f>
        <v>1123</v>
      </c>
      <c r="L339" s="68">
        <f>SUM(L335:L338)</f>
        <v>1051</v>
      </c>
      <c r="M339" s="110">
        <f>IF(SUM(M335:M338)&gt;100,"－",SUM(M335:M338))</f>
        <v>100</v>
      </c>
      <c r="N339" s="6">
        <f>IF(SUM(N335:N338)&gt;100,"－",SUM(N335:N338))</f>
        <v>100</v>
      </c>
      <c r="O339" s="6">
        <f>IF(SUM(O335:O338)&gt;100,"－",SUM(O335:O338))</f>
        <v>100</v>
      </c>
      <c r="P339" s="6">
        <f>IF(SUM(P335:P338)&gt;100,"－",SUM(P335:P338))</f>
        <v>100.00000000000001</v>
      </c>
      <c r="Q339" s="6">
        <f>IF(SUM(Q335:Q338)&gt;100,"－",SUM(Q335:Q338))</f>
        <v>99.999999999999986</v>
      </c>
      <c r="R339" s="23"/>
      <c r="S339" s="23"/>
      <c r="T339" s="23"/>
    </row>
    <row r="340" spans="1:20" ht="15" customHeight="1" x14ac:dyDescent="0.15">
      <c r="B340" s="62"/>
      <c r="C340" s="62"/>
      <c r="D340" s="53"/>
      <c r="E340" s="14"/>
      <c r="F340" s="14"/>
      <c r="G340" s="14"/>
      <c r="H340" s="14"/>
      <c r="I340" s="14"/>
      <c r="J340" s="14"/>
      <c r="K340" s="14"/>
      <c r="L340" s="14"/>
      <c r="M340" s="44"/>
      <c r="T340" s="14"/>
    </row>
    <row r="341" spans="1:20" ht="15" customHeight="1" x14ac:dyDescent="0.15">
      <c r="A341" s="1" t="s">
        <v>685</v>
      </c>
      <c r="D341" s="7"/>
      <c r="E341" s="7"/>
      <c r="H341" s="1"/>
      <c r="I341" s="1"/>
      <c r="J341" s="1"/>
      <c r="K341" s="1"/>
      <c r="N341" s="7"/>
    </row>
    <row r="342" spans="1:20" ht="15" customHeight="1" x14ac:dyDescent="0.15">
      <c r="B342" s="64"/>
      <c r="C342" s="33"/>
      <c r="D342" s="33"/>
      <c r="E342" s="33"/>
      <c r="F342" s="33"/>
      <c r="G342" s="33"/>
      <c r="H342" s="79"/>
      <c r="I342" s="86"/>
      <c r="J342" s="83" t="s">
        <v>2</v>
      </c>
      <c r="K342" s="86"/>
      <c r="L342" s="86"/>
      <c r="M342" s="106"/>
      <c r="N342" s="86"/>
      <c r="O342" s="83" t="s">
        <v>3</v>
      </c>
      <c r="P342" s="86"/>
      <c r="Q342" s="84"/>
    </row>
    <row r="343" spans="1:20" ht="19.2" x14ac:dyDescent="0.15">
      <c r="B343" s="77"/>
      <c r="C343" s="7"/>
      <c r="D343" s="7"/>
      <c r="E343" s="7"/>
      <c r="H343" s="96" t="s">
        <v>512</v>
      </c>
      <c r="I343" s="96" t="s">
        <v>210</v>
      </c>
      <c r="J343" s="96" t="s">
        <v>211</v>
      </c>
      <c r="K343" s="96" t="s">
        <v>514</v>
      </c>
      <c r="L343" s="102" t="s">
        <v>213</v>
      </c>
      <c r="M343" s="105" t="s">
        <v>512</v>
      </c>
      <c r="N343" s="96" t="s">
        <v>210</v>
      </c>
      <c r="O343" s="96" t="s">
        <v>211</v>
      </c>
      <c r="P343" s="96" t="s">
        <v>514</v>
      </c>
      <c r="Q343" s="96" t="s">
        <v>213</v>
      </c>
    </row>
    <row r="344" spans="1:20" ht="10.8" x14ac:dyDescent="0.15">
      <c r="B344" s="35"/>
      <c r="C344" s="88"/>
      <c r="D344" s="88"/>
      <c r="E344" s="88"/>
      <c r="F344" s="88"/>
      <c r="G344" s="36"/>
      <c r="H344" s="37"/>
      <c r="I344" s="37"/>
      <c r="J344" s="37"/>
      <c r="K344" s="37"/>
      <c r="L344" s="66"/>
      <c r="M344" s="107">
        <f>M$304</f>
        <v>1983</v>
      </c>
      <c r="N344" s="2">
        <f>N$304</f>
        <v>667</v>
      </c>
      <c r="O344" s="2">
        <f>O$304</f>
        <v>1316</v>
      </c>
      <c r="P344" s="2">
        <f>P$304</f>
        <v>1123</v>
      </c>
      <c r="Q344" s="2">
        <f>Q$304</f>
        <v>1051</v>
      </c>
      <c r="R344" s="90"/>
      <c r="S344" s="90"/>
    </row>
    <row r="345" spans="1:20" ht="15" customHeight="1" x14ac:dyDescent="0.15">
      <c r="B345" s="34" t="s">
        <v>686</v>
      </c>
      <c r="C345" s="233"/>
      <c r="D345" s="233"/>
      <c r="E345" s="233"/>
      <c r="F345" s="233"/>
      <c r="H345" s="17">
        <v>980</v>
      </c>
      <c r="I345" s="17">
        <v>534</v>
      </c>
      <c r="J345" s="17">
        <v>446</v>
      </c>
      <c r="K345" s="17">
        <v>414</v>
      </c>
      <c r="L345" s="103">
        <v>361</v>
      </c>
      <c r="M345" s="108">
        <f t="shared" ref="M345:Q348" si="36">H345/N$313*100</f>
        <v>49.420070600100857</v>
      </c>
      <c r="N345" s="3">
        <f t="shared" si="36"/>
        <v>80.059970014992501</v>
      </c>
      <c r="O345" s="3">
        <f t="shared" si="36"/>
        <v>33.890577507598785</v>
      </c>
      <c r="P345" s="3">
        <f t="shared" si="36"/>
        <v>36.865538735529832</v>
      </c>
      <c r="Q345" s="3">
        <f t="shared" si="36"/>
        <v>34.34823977164605</v>
      </c>
      <c r="R345" s="80"/>
      <c r="S345" s="80"/>
      <c r="T345" s="90"/>
    </row>
    <row r="346" spans="1:20" ht="15" customHeight="1" x14ac:dyDescent="0.15">
      <c r="B346" s="34" t="s">
        <v>578</v>
      </c>
      <c r="C346" s="233"/>
      <c r="D346" s="233"/>
      <c r="E346" s="233"/>
      <c r="F346" s="233"/>
      <c r="H346" s="18">
        <v>296</v>
      </c>
      <c r="I346" s="18">
        <v>34</v>
      </c>
      <c r="J346" s="18">
        <v>262</v>
      </c>
      <c r="K346" s="18">
        <v>175</v>
      </c>
      <c r="L346" s="67">
        <v>171</v>
      </c>
      <c r="M346" s="109">
        <f t="shared" si="36"/>
        <v>14.926878466969237</v>
      </c>
      <c r="N346" s="4">
        <f t="shared" si="36"/>
        <v>5.0974512743628182</v>
      </c>
      <c r="O346" s="4">
        <f t="shared" si="36"/>
        <v>19.908814589665656</v>
      </c>
      <c r="P346" s="4">
        <f t="shared" si="36"/>
        <v>15.58325912733749</v>
      </c>
      <c r="Q346" s="4">
        <f t="shared" si="36"/>
        <v>16.270218839200762</v>
      </c>
      <c r="R346" s="80"/>
      <c r="S346" s="80"/>
      <c r="T346" s="80"/>
    </row>
    <row r="347" spans="1:20" ht="15" customHeight="1" x14ac:dyDescent="0.15">
      <c r="B347" s="34" t="s">
        <v>687</v>
      </c>
      <c r="C347" s="233"/>
      <c r="D347" s="233"/>
      <c r="E347" s="233"/>
      <c r="F347" s="233"/>
      <c r="H347" s="18">
        <v>625</v>
      </c>
      <c r="I347" s="18">
        <v>95</v>
      </c>
      <c r="J347" s="18">
        <v>530</v>
      </c>
      <c r="K347" s="18">
        <v>468</v>
      </c>
      <c r="L347" s="67">
        <v>453</v>
      </c>
      <c r="M347" s="109">
        <f t="shared" si="36"/>
        <v>31.517902168431672</v>
      </c>
      <c r="N347" s="4">
        <f t="shared" si="36"/>
        <v>14.242878560719641</v>
      </c>
      <c r="O347" s="4">
        <f t="shared" si="36"/>
        <v>40.273556231003042</v>
      </c>
      <c r="P347" s="4">
        <f t="shared" si="36"/>
        <v>41.674087266251114</v>
      </c>
      <c r="Q347" s="4">
        <f t="shared" si="36"/>
        <v>43.101807802093248</v>
      </c>
      <c r="R347" s="80"/>
      <c r="S347" s="80"/>
      <c r="T347" s="80"/>
    </row>
    <row r="348" spans="1:20" ht="15" customHeight="1" x14ac:dyDescent="0.15">
      <c r="B348" s="304" t="s">
        <v>0</v>
      </c>
      <c r="C348" s="88"/>
      <c r="D348" s="88"/>
      <c r="E348" s="88"/>
      <c r="F348" s="88"/>
      <c r="G348" s="36"/>
      <c r="H348" s="19">
        <v>82</v>
      </c>
      <c r="I348" s="19">
        <v>4</v>
      </c>
      <c r="J348" s="19">
        <v>78</v>
      </c>
      <c r="K348" s="19">
        <v>66</v>
      </c>
      <c r="L348" s="72">
        <v>66</v>
      </c>
      <c r="M348" s="113">
        <f t="shared" si="36"/>
        <v>4.1351487644982354</v>
      </c>
      <c r="N348" s="5">
        <f t="shared" si="36"/>
        <v>0.59970014992503751</v>
      </c>
      <c r="O348" s="5">
        <f t="shared" si="36"/>
        <v>5.9270516717325226</v>
      </c>
      <c r="P348" s="5">
        <f t="shared" si="36"/>
        <v>5.8771148708815675</v>
      </c>
      <c r="Q348" s="5">
        <f t="shared" si="36"/>
        <v>6.279733587059944</v>
      </c>
      <c r="R348" s="23"/>
      <c r="S348" s="23"/>
      <c r="T348" s="80"/>
    </row>
    <row r="349" spans="1:20" ht="15" customHeight="1" x14ac:dyDescent="0.15">
      <c r="B349" s="38" t="s">
        <v>1</v>
      </c>
      <c r="C349" s="78"/>
      <c r="D349" s="78"/>
      <c r="E349" s="78"/>
      <c r="F349" s="78"/>
      <c r="G349" s="28"/>
      <c r="H349" s="39">
        <f>SUM(H345:H348)</f>
        <v>1983</v>
      </c>
      <c r="I349" s="39">
        <f>SUM(I345:I348)</f>
        <v>667</v>
      </c>
      <c r="J349" s="39">
        <f>SUM(J345:J348)</f>
        <v>1316</v>
      </c>
      <c r="K349" s="39">
        <f>SUM(K345:K348)</f>
        <v>1123</v>
      </c>
      <c r="L349" s="68">
        <f>SUM(L345:L348)</f>
        <v>1051</v>
      </c>
      <c r="M349" s="110">
        <f>IF(SUM(M345:M348)&gt;100,"－",SUM(M345:M348))</f>
        <v>100.00000000000001</v>
      </c>
      <c r="N349" s="6">
        <f>IF(SUM(N345:N348)&gt;100,"－",SUM(N345:N348))</f>
        <v>100</v>
      </c>
      <c r="O349" s="6">
        <f>IF(SUM(O345:O348)&gt;100,"－",SUM(O345:O348))</f>
        <v>100.00000000000001</v>
      </c>
      <c r="P349" s="6">
        <f>IF(SUM(P345:P348)&gt;100,"－",SUM(P345:P348))</f>
        <v>100</v>
      </c>
      <c r="Q349" s="6">
        <f>IF(SUM(Q345:Q348)&gt;100,"－",SUM(Q345:Q348))</f>
        <v>100</v>
      </c>
      <c r="R349" s="23"/>
      <c r="S349" s="23"/>
      <c r="T349" s="23"/>
    </row>
    <row r="350" spans="1:20" ht="15" customHeight="1" x14ac:dyDescent="0.15">
      <c r="B350" s="62"/>
      <c r="C350" s="62"/>
      <c r="D350" s="53"/>
      <c r="E350" s="14"/>
      <c r="F350" s="14"/>
      <c r="G350" s="14"/>
      <c r="H350" s="14"/>
      <c r="I350" s="14"/>
      <c r="J350" s="14"/>
      <c r="K350" s="14"/>
      <c r="L350" s="14"/>
      <c r="M350" s="44"/>
      <c r="T350" s="14"/>
    </row>
    <row r="351" spans="1:20" ht="15" customHeight="1" x14ac:dyDescent="0.15">
      <c r="A351" s="1" t="s">
        <v>688</v>
      </c>
      <c r="D351" s="7"/>
      <c r="E351" s="7"/>
      <c r="H351" s="1"/>
      <c r="I351" s="1"/>
      <c r="J351" s="1"/>
      <c r="K351" s="1"/>
      <c r="N351" s="7"/>
    </row>
    <row r="352" spans="1:20" ht="15" customHeight="1" x14ac:dyDescent="0.15">
      <c r="B352" s="64"/>
      <c r="C352" s="33"/>
      <c r="D352" s="33"/>
      <c r="E352" s="33"/>
      <c r="F352" s="33"/>
      <c r="G352" s="33"/>
      <c r="H352" s="79"/>
      <c r="I352" s="86"/>
      <c r="J352" s="83" t="s">
        <v>2</v>
      </c>
      <c r="K352" s="86"/>
      <c r="L352" s="86"/>
      <c r="M352" s="106"/>
      <c r="N352" s="86"/>
      <c r="O352" s="83" t="s">
        <v>3</v>
      </c>
      <c r="P352" s="86"/>
      <c r="Q352" s="84"/>
    </row>
    <row r="353" spans="1:20" ht="19.2" x14ac:dyDescent="0.15">
      <c r="B353" s="77"/>
      <c r="C353" s="7"/>
      <c r="D353" s="7"/>
      <c r="E353" s="7"/>
      <c r="H353" s="96" t="s">
        <v>512</v>
      </c>
      <c r="I353" s="96" t="s">
        <v>210</v>
      </c>
      <c r="J353" s="96" t="s">
        <v>211</v>
      </c>
      <c r="K353" s="96" t="s">
        <v>514</v>
      </c>
      <c r="L353" s="102" t="s">
        <v>213</v>
      </c>
      <c r="M353" s="105" t="s">
        <v>512</v>
      </c>
      <c r="N353" s="96" t="s">
        <v>210</v>
      </c>
      <c r="O353" s="96" t="s">
        <v>211</v>
      </c>
      <c r="P353" s="96" t="s">
        <v>514</v>
      </c>
      <c r="Q353" s="96" t="s">
        <v>213</v>
      </c>
    </row>
    <row r="354" spans="1:20" ht="10.8" x14ac:dyDescent="0.15">
      <c r="B354" s="35"/>
      <c r="C354" s="88"/>
      <c r="D354" s="88"/>
      <c r="E354" s="88"/>
      <c r="F354" s="88"/>
      <c r="G354" s="36"/>
      <c r="H354" s="37"/>
      <c r="I354" s="37"/>
      <c r="J354" s="37"/>
      <c r="K354" s="37"/>
      <c r="L354" s="66"/>
      <c r="M354" s="107">
        <f>M$304</f>
        <v>1983</v>
      </c>
      <c r="N354" s="2">
        <f>N$304</f>
        <v>667</v>
      </c>
      <c r="O354" s="2">
        <f>O$304</f>
        <v>1316</v>
      </c>
      <c r="P354" s="2">
        <f>P$304</f>
        <v>1123</v>
      </c>
      <c r="Q354" s="2">
        <f>Q$304</f>
        <v>1051</v>
      </c>
      <c r="R354" s="90"/>
      <c r="S354" s="90"/>
    </row>
    <row r="355" spans="1:20" ht="15" customHeight="1" x14ac:dyDescent="0.15">
      <c r="B355" s="34" t="s">
        <v>689</v>
      </c>
      <c r="C355" s="233"/>
      <c r="D355" s="233"/>
      <c r="E355" s="233"/>
      <c r="F355" s="233"/>
      <c r="H355" s="17">
        <v>916</v>
      </c>
      <c r="I355" s="17">
        <v>492</v>
      </c>
      <c r="J355" s="17">
        <v>424</v>
      </c>
      <c r="K355" s="17">
        <v>385</v>
      </c>
      <c r="L355" s="103">
        <v>339</v>
      </c>
      <c r="M355" s="108">
        <f t="shared" ref="M355:Q358" si="37">H355/N$313*100</f>
        <v>46.192637418053458</v>
      </c>
      <c r="N355" s="3">
        <f t="shared" si="37"/>
        <v>73.763118440779607</v>
      </c>
      <c r="O355" s="3">
        <f t="shared" si="37"/>
        <v>32.218844984802431</v>
      </c>
      <c r="P355" s="3">
        <f t="shared" si="37"/>
        <v>34.283170080142476</v>
      </c>
      <c r="Q355" s="3">
        <f t="shared" si="37"/>
        <v>32.254995242626073</v>
      </c>
      <c r="R355" s="80"/>
      <c r="S355" s="80"/>
      <c r="T355" s="90"/>
    </row>
    <row r="356" spans="1:20" ht="15" customHeight="1" x14ac:dyDescent="0.15">
      <c r="B356" s="34" t="s">
        <v>578</v>
      </c>
      <c r="C356" s="233"/>
      <c r="D356" s="233"/>
      <c r="E356" s="233"/>
      <c r="F356" s="233"/>
      <c r="H356" s="18">
        <v>327</v>
      </c>
      <c r="I356" s="18">
        <v>67</v>
      </c>
      <c r="J356" s="18">
        <v>260</v>
      </c>
      <c r="K356" s="18">
        <v>198</v>
      </c>
      <c r="L356" s="67">
        <v>188</v>
      </c>
      <c r="M356" s="109">
        <f t="shared" si="37"/>
        <v>16.490166414523451</v>
      </c>
      <c r="N356" s="4">
        <f t="shared" si="37"/>
        <v>10.044977511244378</v>
      </c>
      <c r="O356" s="4">
        <f t="shared" si="37"/>
        <v>19.756838905775076</v>
      </c>
      <c r="P356" s="4">
        <f t="shared" si="37"/>
        <v>17.6313446126447</v>
      </c>
      <c r="Q356" s="4">
        <f t="shared" si="37"/>
        <v>17.887725975261656</v>
      </c>
      <c r="R356" s="80"/>
      <c r="S356" s="80"/>
      <c r="T356" s="80"/>
    </row>
    <row r="357" spans="1:20" ht="15" customHeight="1" x14ac:dyDescent="0.15">
      <c r="B357" s="34" t="s">
        <v>690</v>
      </c>
      <c r="C357" s="233"/>
      <c r="D357" s="233"/>
      <c r="E357" s="233"/>
      <c r="F357" s="233"/>
      <c r="H357" s="18">
        <v>653</v>
      </c>
      <c r="I357" s="18">
        <v>105</v>
      </c>
      <c r="J357" s="18">
        <v>548</v>
      </c>
      <c r="K357" s="18">
        <v>472</v>
      </c>
      <c r="L357" s="67">
        <v>456</v>
      </c>
      <c r="M357" s="109">
        <f t="shared" si="37"/>
        <v>32.929904185577406</v>
      </c>
      <c r="N357" s="4">
        <f t="shared" si="37"/>
        <v>15.742128935532234</v>
      </c>
      <c r="O357" s="4">
        <f t="shared" si="37"/>
        <v>41.641337386018236</v>
      </c>
      <c r="P357" s="4">
        <f t="shared" si="37"/>
        <v>42.030276046304543</v>
      </c>
      <c r="Q357" s="4">
        <f t="shared" si="37"/>
        <v>43.387250237868699</v>
      </c>
      <c r="R357" s="80"/>
      <c r="S357" s="80"/>
      <c r="T357" s="80"/>
    </row>
    <row r="358" spans="1:20" ht="15" customHeight="1" x14ac:dyDescent="0.15">
      <c r="B358" s="304" t="s">
        <v>0</v>
      </c>
      <c r="C358" s="88"/>
      <c r="D358" s="88"/>
      <c r="E358" s="88"/>
      <c r="F358" s="88"/>
      <c r="G358" s="36"/>
      <c r="H358" s="19">
        <v>87</v>
      </c>
      <c r="I358" s="19">
        <v>3</v>
      </c>
      <c r="J358" s="19">
        <v>84</v>
      </c>
      <c r="K358" s="19">
        <v>68</v>
      </c>
      <c r="L358" s="72">
        <v>68</v>
      </c>
      <c r="M358" s="113">
        <f t="shared" si="37"/>
        <v>4.3872919818456886</v>
      </c>
      <c r="N358" s="5">
        <f t="shared" si="37"/>
        <v>0.4497751124437781</v>
      </c>
      <c r="O358" s="5">
        <f t="shared" si="37"/>
        <v>6.3829787234042552</v>
      </c>
      <c r="P358" s="5">
        <f t="shared" si="37"/>
        <v>6.0552092609082813</v>
      </c>
      <c r="Q358" s="5">
        <f t="shared" si="37"/>
        <v>6.4700285442435774</v>
      </c>
      <c r="R358" s="23"/>
      <c r="S358" s="23"/>
      <c r="T358" s="80"/>
    </row>
    <row r="359" spans="1:20" ht="15" customHeight="1" x14ac:dyDescent="0.15">
      <c r="B359" s="38" t="s">
        <v>1</v>
      </c>
      <c r="C359" s="78"/>
      <c r="D359" s="78"/>
      <c r="E359" s="78"/>
      <c r="F359" s="78"/>
      <c r="G359" s="28"/>
      <c r="H359" s="39">
        <f>SUM(H355:H358)</f>
        <v>1983</v>
      </c>
      <c r="I359" s="39">
        <f>SUM(I355:I358)</f>
        <v>667</v>
      </c>
      <c r="J359" s="39">
        <f>SUM(J355:J358)</f>
        <v>1316</v>
      </c>
      <c r="K359" s="39">
        <f>SUM(K355:K358)</f>
        <v>1123</v>
      </c>
      <c r="L359" s="68">
        <f>SUM(L355:L358)</f>
        <v>1051</v>
      </c>
      <c r="M359" s="110">
        <f>IF(SUM(M355:M358)&gt;100,"－",SUM(M355:M358))</f>
        <v>100</v>
      </c>
      <c r="N359" s="6">
        <f>IF(SUM(N355:N358)&gt;100,"－",SUM(N355:N358))</f>
        <v>100</v>
      </c>
      <c r="O359" s="6">
        <f>IF(SUM(O355:O358)&gt;100,"－",SUM(O355:O358))</f>
        <v>100</v>
      </c>
      <c r="P359" s="6">
        <f>IF(SUM(P355:P358)&gt;100,"－",SUM(P355:P358))</f>
        <v>100.00000000000001</v>
      </c>
      <c r="Q359" s="6">
        <f>IF(SUM(Q355:Q358)&gt;100,"－",SUM(Q355:Q358))</f>
        <v>100</v>
      </c>
      <c r="R359" s="23"/>
      <c r="S359" s="23"/>
      <c r="T359" s="23"/>
    </row>
    <row r="360" spans="1:20" ht="15" customHeight="1" x14ac:dyDescent="0.15">
      <c r="B360" s="62"/>
      <c r="C360" s="62"/>
      <c r="D360" s="53"/>
      <c r="E360" s="14"/>
      <c r="F360" s="14"/>
      <c r="G360" s="14"/>
      <c r="H360" s="14"/>
      <c r="I360" s="14"/>
      <c r="J360" s="14"/>
      <c r="K360" s="14"/>
      <c r="L360" s="14"/>
      <c r="M360" s="44"/>
      <c r="T360" s="14"/>
    </row>
    <row r="361" spans="1:20" ht="15" customHeight="1" x14ac:dyDescent="0.15">
      <c r="A361" s="1" t="s">
        <v>691</v>
      </c>
      <c r="D361" s="7"/>
      <c r="E361" s="7"/>
      <c r="H361" s="1"/>
      <c r="I361" s="1"/>
      <c r="J361" s="1"/>
      <c r="K361" s="1"/>
      <c r="N361" s="7"/>
    </row>
    <row r="362" spans="1:20" ht="15" customHeight="1" x14ac:dyDescent="0.15">
      <c r="B362" s="64"/>
      <c r="C362" s="33"/>
      <c r="D362" s="33"/>
      <c r="E362" s="33"/>
      <c r="F362" s="33"/>
      <c r="G362" s="33"/>
      <c r="H362" s="79"/>
      <c r="I362" s="86"/>
      <c r="J362" s="83" t="s">
        <v>2</v>
      </c>
      <c r="K362" s="86"/>
      <c r="L362" s="86"/>
      <c r="M362" s="106"/>
      <c r="N362" s="86"/>
      <c r="O362" s="83" t="s">
        <v>3</v>
      </c>
      <c r="P362" s="86"/>
      <c r="Q362" s="84"/>
    </row>
    <row r="363" spans="1:20" ht="19.2" x14ac:dyDescent="0.15">
      <c r="B363" s="77"/>
      <c r="C363" s="7"/>
      <c r="D363" s="7"/>
      <c r="E363" s="7"/>
      <c r="H363" s="96" t="s">
        <v>512</v>
      </c>
      <c r="I363" s="96" t="s">
        <v>210</v>
      </c>
      <c r="J363" s="96" t="s">
        <v>211</v>
      </c>
      <c r="K363" s="96" t="s">
        <v>514</v>
      </c>
      <c r="L363" s="102" t="s">
        <v>213</v>
      </c>
      <c r="M363" s="105" t="s">
        <v>512</v>
      </c>
      <c r="N363" s="96" t="s">
        <v>210</v>
      </c>
      <c r="O363" s="96" t="s">
        <v>211</v>
      </c>
      <c r="P363" s="96" t="s">
        <v>514</v>
      </c>
      <c r="Q363" s="96" t="s">
        <v>213</v>
      </c>
    </row>
    <row r="364" spans="1:20" ht="10.8" x14ac:dyDescent="0.15">
      <c r="B364" s="35"/>
      <c r="C364" s="88"/>
      <c r="D364" s="88"/>
      <c r="E364" s="88"/>
      <c r="F364" s="88"/>
      <c r="G364" s="36"/>
      <c r="H364" s="37"/>
      <c r="I364" s="37"/>
      <c r="J364" s="37"/>
      <c r="K364" s="37"/>
      <c r="L364" s="66"/>
      <c r="M364" s="107">
        <f>M$304</f>
        <v>1983</v>
      </c>
      <c r="N364" s="2">
        <f>N$304</f>
        <v>667</v>
      </c>
      <c r="O364" s="2">
        <f>O$304</f>
        <v>1316</v>
      </c>
      <c r="P364" s="2">
        <f>P$304</f>
        <v>1123</v>
      </c>
      <c r="Q364" s="2">
        <f>Q$304</f>
        <v>1051</v>
      </c>
      <c r="R364" s="90"/>
      <c r="S364" s="90"/>
    </row>
    <row r="365" spans="1:20" ht="15" customHeight="1" x14ac:dyDescent="0.15">
      <c r="B365" s="34" t="s">
        <v>692</v>
      </c>
      <c r="C365" s="233"/>
      <c r="D365" s="233"/>
      <c r="E365" s="233"/>
      <c r="F365" s="233"/>
      <c r="H365" s="17">
        <v>934</v>
      </c>
      <c r="I365" s="17">
        <v>418</v>
      </c>
      <c r="J365" s="17">
        <v>516</v>
      </c>
      <c r="K365" s="17">
        <v>382</v>
      </c>
      <c r="L365" s="103">
        <v>348</v>
      </c>
      <c r="M365" s="108">
        <f t="shared" ref="M365:Q367" si="38">H365/N$313*100</f>
        <v>47.100353000504285</v>
      </c>
      <c r="N365" s="3">
        <f t="shared" si="38"/>
        <v>62.668665667166415</v>
      </c>
      <c r="O365" s="3">
        <f t="shared" si="38"/>
        <v>39.209726443769</v>
      </c>
      <c r="P365" s="3">
        <f t="shared" si="38"/>
        <v>34.016028495102404</v>
      </c>
      <c r="Q365" s="3">
        <f t="shared" si="38"/>
        <v>33.111322549952426</v>
      </c>
      <c r="R365" s="80"/>
      <c r="S365" s="80"/>
      <c r="T365" s="90"/>
    </row>
    <row r="366" spans="1:20" ht="15" customHeight="1" x14ac:dyDescent="0.15">
      <c r="B366" s="34" t="s">
        <v>579</v>
      </c>
      <c r="C366" s="233"/>
      <c r="D366" s="233"/>
      <c r="E366" s="233"/>
      <c r="F366" s="233"/>
      <c r="H366" s="18">
        <v>929</v>
      </c>
      <c r="I366" s="18">
        <v>206</v>
      </c>
      <c r="J366" s="18">
        <v>723</v>
      </c>
      <c r="K366" s="18">
        <v>658</v>
      </c>
      <c r="L366" s="67">
        <v>621</v>
      </c>
      <c r="M366" s="109">
        <f t="shared" si="38"/>
        <v>46.848209783156832</v>
      </c>
      <c r="N366" s="4">
        <f t="shared" si="38"/>
        <v>30.884557721139434</v>
      </c>
      <c r="O366" s="4">
        <f t="shared" si="38"/>
        <v>54.939209726443771</v>
      </c>
      <c r="P366" s="4">
        <f t="shared" si="38"/>
        <v>58.593054318788958</v>
      </c>
      <c r="Q366" s="4">
        <f t="shared" si="38"/>
        <v>59.086584205518555</v>
      </c>
      <c r="R366" s="80"/>
      <c r="S366" s="80"/>
      <c r="T366" s="80"/>
    </row>
    <row r="367" spans="1:20" ht="15" customHeight="1" x14ac:dyDescent="0.15">
      <c r="B367" s="304" t="s">
        <v>0</v>
      </c>
      <c r="C367" s="88"/>
      <c r="D367" s="88"/>
      <c r="E367" s="88"/>
      <c r="F367" s="88"/>
      <c r="G367" s="36"/>
      <c r="H367" s="19">
        <v>120</v>
      </c>
      <c r="I367" s="19">
        <v>43</v>
      </c>
      <c r="J367" s="19">
        <v>77</v>
      </c>
      <c r="K367" s="19">
        <v>83</v>
      </c>
      <c r="L367" s="72">
        <v>82</v>
      </c>
      <c r="M367" s="113">
        <f t="shared" si="38"/>
        <v>6.051437216338881</v>
      </c>
      <c r="N367" s="5">
        <f t="shared" si="38"/>
        <v>6.4467766116941538</v>
      </c>
      <c r="O367" s="5">
        <f t="shared" si="38"/>
        <v>5.8510638297872344</v>
      </c>
      <c r="P367" s="5">
        <f t="shared" si="38"/>
        <v>7.3909171861086378</v>
      </c>
      <c r="Q367" s="5">
        <f t="shared" si="38"/>
        <v>7.8020932445290194</v>
      </c>
      <c r="R367" s="23"/>
      <c r="S367" s="23"/>
      <c r="T367" s="80"/>
    </row>
    <row r="368" spans="1:20" ht="15" customHeight="1" x14ac:dyDescent="0.15">
      <c r="B368" s="38" t="s">
        <v>1</v>
      </c>
      <c r="C368" s="78"/>
      <c r="D368" s="78"/>
      <c r="E368" s="78"/>
      <c r="F368" s="78"/>
      <c r="G368" s="28"/>
      <c r="H368" s="39">
        <f>SUM(H365:H367)</f>
        <v>1983</v>
      </c>
      <c r="I368" s="39">
        <f>SUM(I365:I367)</f>
        <v>667</v>
      </c>
      <c r="J368" s="39">
        <f>SUM(J365:J367)</f>
        <v>1316</v>
      </c>
      <c r="K368" s="39">
        <f>SUM(K365:K367)</f>
        <v>1123</v>
      </c>
      <c r="L368" s="68">
        <f>SUM(L365:L367)</f>
        <v>1051</v>
      </c>
      <c r="M368" s="110">
        <f>IF(SUM(M365:M367)&gt;100,"－",SUM(M365:M367))</f>
        <v>100</v>
      </c>
      <c r="N368" s="6">
        <f>IF(SUM(N365:N367)&gt;100,"－",SUM(N365:N367))</f>
        <v>100</v>
      </c>
      <c r="O368" s="6">
        <f>IF(SUM(O365:O367)&gt;100,"－",SUM(O365:O367))</f>
        <v>100.00000000000001</v>
      </c>
      <c r="P368" s="6">
        <f>IF(SUM(P365:P367)&gt;100,"－",SUM(P365:P367))</f>
        <v>100</v>
      </c>
      <c r="Q368" s="6">
        <f>IF(SUM(Q365:Q367)&gt;100,"－",SUM(Q365:Q367))</f>
        <v>100</v>
      </c>
      <c r="R368" s="23"/>
      <c r="S368" s="23"/>
      <c r="T368" s="23"/>
    </row>
    <row r="369" spans="1:20" ht="15" customHeight="1" x14ac:dyDescent="0.15">
      <c r="B369" s="62"/>
      <c r="C369" s="62"/>
      <c r="D369" s="53"/>
      <c r="E369" s="14"/>
      <c r="F369" s="14"/>
      <c r="G369" s="14"/>
      <c r="H369" s="14"/>
      <c r="I369" s="14"/>
      <c r="J369" s="14"/>
      <c r="K369" s="14"/>
      <c r="L369" s="14"/>
      <c r="M369" s="44"/>
      <c r="T369" s="14"/>
    </row>
    <row r="370" spans="1:20" ht="15" customHeight="1" x14ac:dyDescent="0.15">
      <c r="A370" s="56" t="s">
        <v>693</v>
      </c>
      <c r="C370" s="7"/>
      <c r="D370" s="7"/>
      <c r="E370" s="7"/>
      <c r="H370" s="1"/>
      <c r="I370" s="1"/>
      <c r="J370" s="1"/>
      <c r="K370" s="1"/>
    </row>
    <row r="371" spans="1:20" ht="15" customHeight="1" x14ac:dyDescent="0.15">
      <c r="B371" s="62"/>
      <c r="C371" s="45"/>
      <c r="D371" s="45"/>
      <c r="E371" s="45"/>
      <c r="F371" s="111"/>
      <c r="G371" s="111"/>
      <c r="H371" s="111"/>
      <c r="I371" s="111"/>
      <c r="J371" s="111"/>
      <c r="K371" s="1"/>
    </row>
    <row r="372" spans="1:20" ht="15" customHeight="1" x14ac:dyDescent="0.15">
      <c r="A372" s="1" t="s">
        <v>696</v>
      </c>
      <c r="B372" s="22"/>
      <c r="H372" s="1"/>
      <c r="I372" s="1"/>
      <c r="J372" s="1"/>
      <c r="K372" s="1"/>
    </row>
    <row r="373" spans="1:20" ht="13.65" customHeight="1" x14ac:dyDescent="0.15">
      <c r="B373" s="64"/>
      <c r="C373" s="33"/>
      <c r="D373" s="33"/>
      <c r="E373" s="33"/>
      <c r="F373" s="79"/>
      <c r="G373" s="86"/>
      <c r="H373" s="83" t="s">
        <v>2</v>
      </c>
      <c r="I373" s="86"/>
      <c r="J373" s="86"/>
      <c r="K373" s="106"/>
      <c r="L373" s="86"/>
      <c r="M373" s="83" t="s">
        <v>3</v>
      </c>
      <c r="N373" s="86"/>
      <c r="O373" s="84"/>
    </row>
    <row r="374" spans="1:20" ht="22.65" customHeight="1" x14ac:dyDescent="0.15">
      <c r="B374" s="34"/>
      <c r="C374" s="7"/>
      <c r="D374" s="7"/>
      <c r="E374" s="75"/>
      <c r="F374" s="96" t="s">
        <v>512</v>
      </c>
      <c r="G374" s="96" t="s">
        <v>210</v>
      </c>
      <c r="H374" s="96" t="s">
        <v>211</v>
      </c>
      <c r="I374" s="96" t="s">
        <v>514</v>
      </c>
      <c r="J374" s="102" t="s">
        <v>213</v>
      </c>
      <c r="K374" s="105" t="s">
        <v>512</v>
      </c>
      <c r="L374" s="96" t="s">
        <v>210</v>
      </c>
      <c r="M374" s="96" t="s">
        <v>211</v>
      </c>
      <c r="N374" s="96" t="s">
        <v>514</v>
      </c>
      <c r="O374" s="96" t="s">
        <v>213</v>
      </c>
    </row>
    <row r="375" spans="1:20" ht="12" customHeight="1" x14ac:dyDescent="0.15">
      <c r="B375" s="35"/>
      <c r="C375" s="36"/>
      <c r="D375" s="36"/>
      <c r="E375" s="76"/>
      <c r="F375" s="37"/>
      <c r="G375" s="37"/>
      <c r="H375" s="37"/>
      <c r="I375" s="37"/>
      <c r="J375" s="66"/>
      <c r="K375" s="107">
        <f>F$383</f>
        <v>1983</v>
      </c>
      <c r="L375" s="2">
        <f t="shared" ref="L375:O375" si="39">G$383</f>
        <v>667</v>
      </c>
      <c r="M375" s="2">
        <f t="shared" si="39"/>
        <v>1316</v>
      </c>
      <c r="N375" s="2">
        <f t="shared" si="39"/>
        <v>1123</v>
      </c>
      <c r="O375" s="2">
        <f t="shared" si="39"/>
        <v>1051</v>
      </c>
    </row>
    <row r="376" spans="1:20" ht="15" customHeight="1" x14ac:dyDescent="0.15">
      <c r="B376" s="34" t="s">
        <v>1019</v>
      </c>
      <c r="C376" s="7"/>
      <c r="D376" s="7"/>
      <c r="E376" s="7"/>
      <c r="F376" s="18">
        <v>519</v>
      </c>
      <c r="G376" s="18">
        <v>84</v>
      </c>
      <c r="H376" s="18">
        <v>435</v>
      </c>
      <c r="I376" s="18">
        <v>290</v>
      </c>
      <c r="J376" s="67">
        <v>276</v>
      </c>
      <c r="K376" s="109">
        <f t="shared" ref="K376:O382" si="40">F376/K$375*100</f>
        <v>26.172465960665658</v>
      </c>
      <c r="L376" s="24">
        <f t="shared" si="40"/>
        <v>12.593703148425787</v>
      </c>
      <c r="M376" s="4">
        <f t="shared" si="40"/>
        <v>33.054711246200611</v>
      </c>
      <c r="N376" s="4">
        <f t="shared" si="40"/>
        <v>25.823686553873554</v>
      </c>
      <c r="O376" s="4">
        <f t="shared" si="40"/>
        <v>26.26070409134158</v>
      </c>
      <c r="Q376" s="187"/>
    </row>
    <row r="377" spans="1:20" ht="15" customHeight="1" x14ac:dyDescent="0.15">
      <c r="B377" s="34" t="s">
        <v>1093</v>
      </c>
      <c r="C377" s="7"/>
      <c r="D377" s="7"/>
      <c r="E377" s="7"/>
      <c r="F377" s="18">
        <v>342</v>
      </c>
      <c r="G377" s="18">
        <v>79</v>
      </c>
      <c r="H377" s="18">
        <v>263</v>
      </c>
      <c r="I377" s="18">
        <v>240</v>
      </c>
      <c r="J377" s="67">
        <v>229</v>
      </c>
      <c r="K377" s="109">
        <f t="shared" si="40"/>
        <v>17.246596066565807</v>
      </c>
      <c r="L377" s="24">
        <f t="shared" si="40"/>
        <v>11.84407796101949</v>
      </c>
      <c r="M377" s="4">
        <f t="shared" si="40"/>
        <v>19.984802431610944</v>
      </c>
      <c r="N377" s="4">
        <f t="shared" si="40"/>
        <v>21.371326803205697</v>
      </c>
      <c r="O377" s="4">
        <f t="shared" si="40"/>
        <v>21.788772597526165</v>
      </c>
      <c r="Q377" s="187"/>
    </row>
    <row r="378" spans="1:20" ht="15" customHeight="1" x14ac:dyDescent="0.15">
      <c r="B378" s="34" t="s">
        <v>1020</v>
      </c>
      <c r="C378" s="7"/>
      <c r="D378" s="7"/>
      <c r="E378" s="7"/>
      <c r="F378" s="18">
        <v>521</v>
      </c>
      <c r="G378" s="18">
        <v>183</v>
      </c>
      <c r="H378" s="18">
        <v>338</v>
      </c>
      <c r="I378" s="18">
        <v>281</v>
      </c>
      <c r="J378" s="67">
        <v>266</v>
      </c>
      <c r="K378" s="109">
        <f t="shared" si="40"/>
        <v>26.27332324760464</v>
      </c>
      <c r="L378" s="24">
        <f t="shared" si="40"/>
        <v>27.436281859070466</v>
      </c>
      <c r="M378" s="4">
        <f t="shared" si="40"/>
        <v>25.683890577507601</v>
      </c>
      <c r="N378" s="4">
        <f t="shared" si="40"/>
        <v>25.022261798753338</v>
      </c>
      <c r="O378" s="4">
        <f t="shared" si="40"/>
        <v>25.309229305423408</v>
      </c>
      <c r="Q378" s="187"/>
    </row>
    <row r="379" spans="1:20" ht="15" customHeight="1" x14ac:dyDescent="0.15">
      <c r="B379" s="34" t="s">
        <v>1021</v>
      </c>
      <c r="C379" s="7"/>
      <c r="D379" s="7"/>
      <c r="E379" s="7"/>
      <c r="F379" s="18">
        <v>230</v>
      </c>
      <c r="G379" s="18">
        <v>116</v>
      </c>
      <c r="H379" s="18">
        <v>114</v>
      </c>
      <c r="I379" s="18">
        <v>141</v>
      </c>
      <c r="J379" s="67">
        <v>127</v>
      </c>
      <c r="K379" s="109">
        <f t="shared" si="40"/>
        <v>11.598587997982854</v>
      </c>
      <c r="L379" s="24">
        <f t="shared" si="40"/>
        <v>17.391304347826086</v>
      </c>
      <c r="M379" s="4">
        <f t="shared" si="40"/>
        <v>8.6626139817629184</v>
      </c>
      <c r="N379" s="4">
        <f t="shared" si="40"/>
        <v>12.555654496883347</v>
      </c>
      <c r="O379" s="4">
        <f t="shared" si="40"/>
        <v>12.0837297811608</v>
      </c>
      <c r="Q379" s="187"/>
    </row>
    <row r="380" spans="1:20" ht="15" customHeight="1" x14ac:dyDescent="0.15">
      <c r="B380" s="34" t="s">
        <v>1022</v>
      </c>
      <c r="C380" s="7"/>
      <c r="D380" s="7"/>
      <c r="E380" s="7"/>
      <c r="F380" s="18">
        <v>187</v>
      </c>
      <c r="G380" s="18">
        <v>115</v>
      </c>
      <c r="H380" s="18">
        <v>72</v>
      </c>
      <c r="I380" s="18">
        <v>77</v>
      </c>
      <c r="J380" s="67">
        <v>70</v>
      </c>
      <c r="K380" s="109">
        <f t="shared" si="40"/>
        <v>9.4301563287947552</v>
      </c>
      <c r="L380" s="24">
        <f t="shared" si="40"/>
        <v>17.241379310344829</v>
      </c>
      <c r="M380" s="4">
        <f t="shared" si="40"/>
        <v>5.4711246200607899</v>
      </c>
      <c r="N380" s="4">
        <f t="shared" si="40"/>
        <v>6.8566340160284955</v>
      </c>
      <c r="O380" s="4">
        <f t="shared" si="40"/>
        <v>6.6603235014272126</v>
      </c>
      <c r="Q380" s="187"/>
    </row>
    <row r="381" spans="1:20" ht="15" customHeight="1" x14ac:dyDescent="0.15">
      <c r="B381" s="34" t="s">
        <v>1023</v>
      </c>
      <c r="C381" s="7"/>
      <c r="D381" s="7"/>
      <c r="E381" s="7"/>
      <c r="F381" s="18">
        <v>90</v>
      </c>
      <c r="G381" s="18">
        <v>59</v>
      </c>
      <c r="H381" s="18">
        <v>31</v>
      </c>
      <c r="I381" s="18">
        <v>36</v>
      </c>
      <c r="J381" s="67">
        <v>29</v>
      </c>
      <c r="K381" s="109">
        <f t="shared" si="40"/>
        <v>4.5385779122541603</v>
      </c>
      <c r="L381" s="24">
        <f t="shared" si="40"/>
        <v>8.8455772113943016</v>
      </c>
      <c r="M381" s="4">
        <f t="shared" si="40"/>
        <v>2.3556231003039514</v>
      </c>
      <c r="N381" s="4">
        <f t="shared" si="40"/>
        <v>3.2056990204808544</v>
      </c>
      <c r="O381" s="4">
        <f t="shared" si="40"/>
        <v>2.759276879162702</v>
      </c>
      <c r="Q381" s="187"/>
    </row>
    <row r="382" spans="1:20" ht="15" customHeight="1" x14ac:dyDescent="0.15">
      <c r="B382" s="34" t="s">
        <v>158</v>
      </c>
      <c r="C382" s="36"/>
      <c r="D382" s="36"/>
      <c r="E382" s="36"/>
      <c r="F382" s="19">
        <v>94</v>
      </c>
      <c r="G382" s="19">
        <v>31</v>
      </c>
      <c r="H382" s="19">
        <v>63</v>
      </c>
      <c r="I382" s="19">
        <v>58</v>
      </c>
      <c r="J382" s="72">
        <v>54</v>
      </c>
      <c r="K382" s="113">
        <f t="shared" si="40"/>
        <v>4.7402924861321232</v>
      </c>
      <c r="L382" s="26">
        <f t="shared" si="40"/>
        <v>4.6476761619190405</v>
      </c>
      <c r="M382" s="5">
        <f t="shared" si="40"/>
        <v>4.7872340425531918</v>
      </c>
      <c r="N382" s="5">
        <f t="shared" si="40"/>
        <v>5.1647373107747105</v>
      </c>
      <c r="O382" s="5">
        <f t="shared" si="40"/>
        <v>5.1379638439581345</v>
      </c>
      <c r="Q382" s="187"/>
    </row>
    <row r="383" spans="1:20" ht="15" customHeight="1" x14ac:dyDescent="0.15">
      <c r="B383" s="38" t="s">
        <v>1</v>
      </c>
      <c r="C383" s="28"/>
      <c r="D383" s="28"/>
      <c r="E383" s="29"/>
      <c r="F383" s="39">
        <f t="shared" ref="F383:O383" si="41">SUM(F376:F382)</f>
        <v>1983</v>
      </c>
      <c r="G383" s="39">
        <f t="shared" si="41"/>
        <v>667</v>
      </c>
      <c r="H383" s="39">
        <f t="shared" si="41"/>
        <v>1316</v>
      </c>
      <c r="I383" s="39">
        <f t="shared" si="41"/>
        <v>1123</v>
      </c>
      <c r="J383" s="68">
        <f t="shared" si="41"/>
        <v>1051</v>
      </c>
      <c r="K383" s="110">
        <f t="shared" si="41"/>
        <v>99.999999999999972</v>
      </c>
      <c r="L383" s="25">
        <f t="shared" si="41"/>
        <v>100</v>
      </c>
      <c r="M383" s="6">
        <f t="shared" si="41"/>
        <v>100</v>
      </c>
      <c r="N383" s="6">
        <f t="shared" si="41"/>
        <v>99.999999999999986</v>
      </c>
      <c r="O383" s="6">
        <f t="shared" si="41"/>
        <v>99.999999999999986</v>
      </c>
    </row>
    <row r="384" spans="1:20" ht="15" customHeight="1" x14ac:dyDescent="0.15">
      <c r="B384" s="38" t="s">
        <v>1017</v>
      </c>
      <c r="C384" s="28"/>
      <c r="D384" s="28"/>
      <c r="E384" s="29"/>
      <c r="F384" s="71">
        <v>2.7427210164107994</v>
      </c>
      <c r="G384" s="71">
        <v>4.2610062893081757</v>
      </c>
      <c r="H384" s="71">
        <v>1.9720670391061452</v>
      </c>
      <c r="I384" s="71">
        <v>2.3830985915492957</v>
      </c>
      <c r="J384" s="71">
        <v>2.287863590772317</v>
      </c>
      <c r="K384" s="1"/>
    </row>
    <row r="385" spans="2:17" ht="15" customHeight="1" x14ac:dyDescent="0.15">
      <c r="B385" s="38" t="s">
        <v>1018</v>
      </c>
      <c r="C385" s="28"/>
      <c r="D385" s="28"/>
      <c r="E385" s="29"/>
      <c r="F385" s="71">
        <v>3.7817518248175181</v>
      </c>
      <c r="G385" s="71">
        <v>4.9094202898550723</v>
      </c>
      <c r="H385" s="71">
        <v>3.0207823960880194</v>
      </c>
      <c r="I385" s="71">
        <v>3.2748387096774194</v>
      </c>
      <c r="J385" s="71">
        <v>3.1636615811373092</v>
      </c>
      <c r="K385" s="1"/>
    </row>
    <row r="386" spans="2:17" ht="15" customHeight="1" x14ac:dyDescent="0.15">
      <c r="B386" s="85" t="s">
        <v>150</v>
      </c>
      <c r="H386" s="1"/>
      <c r="I386" s="1"/>
      <c r="J386" s="1"/>
      <c r="K386" s="1"/>
    </row>
    <row r="387" spans="2:17" ht="13.65" customHeight="1" x14ac:dyDescent="0.15">
      <c r="B387" s="64"/>
      <c r="C387" s="33"/>
      <c r="D387" s="33"/>
      <c r="E387" s="33"/>
      <c r="F387" s="79"/>
      <c r="G387" s="86"/>
      <c r="H387" s="83" t="s">
        <v>2</v>
      </c>
      <c r="I387" s="86"/>
      <c r="J387" s="86"/>
      <c r="K387" s="106"/>
      <c r="L387" s="86"/>
      <c r="M387" s="83" t="s">
        <v>3</v>
      </c>
      <c r="N387" s="86"/>
      <c r="O387" s="84"/>
    </row>
    <row r="388" spans="2:17" ht="22.65" customHeight="1" x14ac:dyDescent="0.15">
      <c r="B388" s="34"/>
      <c r="C388" s="7"/>
      <c r="D388" s="7"/>
      <c r="E388" s="75"/>
      <c r="F388" s="96" t="s">
        <v>512</v>
      </c>
      <c r="G388" s="96" t="s">
        <v>210</v>
      </c>
      <c r="H388" s="96" t="s">
        <v>211</v>
      </c>
      <c r="I388" s="96" t="s">
        <v>514</v>
      </c>
      <c r="J388" s="102" t="s">
        <v>213</v>
      </c>
      <c r="K388" s="105" t="s">
        <v>512</v>
      </c>
      <c r="L388" s="96" t="s">
        <v>210</v>
      </c>
      <c r="M388" s="96" t="s">
        <v>211</v>
      </c>
      <c r="N388" s="96" t="s">
        <v>514</v>
      </c>
      <c r="O388" s="96" t="s">
        <v>213</v>
      </c>
    </row>
    <row r="389" spans="2:17" ht="12" customHeight="1" x14ac:dyDescent="0.15">
      <c r="B389" s="35"/>
      <c r="C389" s="36"/>
      <c r="D389" s="36"/>
      <c r="E389" s="76"/>
      <c r="F389" s="37"/>
      <c r="G389" s="37"/>
      <c r="H389" s="37"/>
      <c r="I389" s="37"/>
      <c r="J389" s="66"/>
      <c r="K389" s="107">
        <f>F$383</f>
        <v>1983</v>
      </c>
      <c r="L389" s="2">
        <f t="shared" ref="L389" si="42">G$383</f>
        <v>667</v>
      </c>
      <c r="M389" s="2">
        <f t="shared" ref="M389" si="43">H$383</f>
        <v>1316</v>
      </c>
      <c r="N389" s="2">
        <f t="shared" ref="N389" si="44">I$383</f>
        <v>1123</v>
      </c>
      <c r="O389" s="2">
        <f t="shared" ref="O389" si="45">J$383</f>
        <v>1051</v>
      </c>
    </row>
    <row r="390" spans="2:17" ht="15" customHeight="1" x14ac:dyDescent="0.15">
      <c r="B390" s="34" t="s">
        <v>1019</v>
      </c>
      <c r="C390" s="7"/>
      <c r="D390" s="7"/>
      <c r="E390" s="7"/>
      <c r="F390" s="18">
        <v>519</v>
      </c>
      <c r="G390" s="18">
        <v>84</v>
      </c>
      <c r="H390" s="18">
        <v>435</v>
      </c>
      <c r="I390" s="18">
        <v>290</v>
      </c>
      <c r="J390" s="67">
        <v>276</v>
      </c>
      <c r="K390" s="109">
        <f t="shared" ref="K390:K396" si="46">F390/K$375*100</f>
        <v>26.172465960665658</v>
      </c>
      <c r="L390" s="24">
        <f t="shared" ref="L390:L396" si="47">G390/L$375*100</f>
        <v>12.593703148425787</v>
      </c>
      <c r="M390" s="4">
        <f t="shared" ref="M390:M396" si="48">H390/M$375*100</f>
        <v>33.054711246200611</v>
      </c>
      <c r="N390" s="4">
        <f t="shared" ref="N390:N396" si="49">I390/N$375*100</f>
        <v>25.823686553873554</v>
      </c>
      <c r="O390" s="4">
        <f t="shared" ref="O390:O396" si="50">J390/O$375*100</f>
        <v>26.26070409134158</v>
      </c>
      <c r="Q390" s="187"/>
    </row>
    <row r="391" spans="2:17" ht="15" customHeight="1" x14ac:dyDescent="0.15">
      <c r="B391" s="34" t="s">
        <v>1084</v>
      </c>
      <c r="C391" s="7"/>
      <c r="D391" s="7"/>
      <c r="E391" s="7"/>
      <c r="F391" s="18">
        <v>247</v>
      </c>
      <c r="G391" s="18">
        <v>126</v>
      </c>
      <c r="H391" s="18">
        <v>121</v>
      </c>
      <c r="I391" s="18">
        <v>160</v>
      </c>
      <c r="J391" s="67">
        <v>146</v>
      </c>
      <c r="K391" s="109">
        <f t="shared" si="46"/>
        <v>12.455874936964195</v>
      </c>
      <c r="L391" s="24">
        <f t="shared" si="47"/>
        <v>18.890554722638679</v>
      </c>
      <c r="M391" s="4">
        <f t="shared" si="48"/>
        <v>9.1945288753799392</v>
      </c>
      <c r="N391" s="4">
        <f t="shared" si="49"/>
        <v>14.247551202137132</v>
      </c>
      <c r="O391" s="4">
        <f t="shared" si="50"/>
        <v>13.891531874405327</v>
      </c>
      <c r="Q391" s="187"/>
    </row>
    <row r="392" spans="2:17" ht="15" customHeight="1" x14ac:dyDescent="0.15">
      <c r="B392" s="34" t="s">
        <v>1020</v>
      </c>
      <c r="C392" s="7"/>
      <c r="D392" s="7"/>
      <c r="E392" s="7"/>
      <c r="F392" s="18">
        <v>396</v>
      </c>
      <c r="G392" s="18">
        <v>162</v>
      </c>
      <c r="H392" s="18">
        <v>234</v>
      </c>
      <c r="I392" s="18">
        <v>229</v>
      </c>
      <c r="J392" s="67">
        <v>207</v>
      </c>
      <c r="K392" s="109">
        <f t="shared" si="46"/>
        <v>19.969742813918305</v>
      </c>
      <c r="L392" s="24">
        <f t="shared" si="47"/>
        <v>24.287856071964018</v>
      </c>
      <c r="M392" s="4">
        <f t="shared" si="48"/>
        <v>17.781155015197569</v>
      </c>
      <c r="N392" s="4">
        <f t="shared" si="49"/>
        <v>20.391807658058774</v>
      </c>
      <c r="O392" s="4">
        <f t="shared" si="50"/>
        <v>19.695528068506185</v>
      </c>
      <c r="Q392" s="187"/>
    </row>
    <row r="393" spans="2:17" ht="15" customHeight="1" x14ac:dyDescent="0.15">
      <c r="B393" s="34" t="s">
        <v>1021</v>
      </c>
      <c r="C393" s="7"/>
      <c r="D393" s="7"/>
      <c r="E393" s="7"/>
      <c r="F393" s="18">
        <v>309</v>
      </c>
      <c r="G393" s="18">
        <v>124</v>
      </c>
      <c r="H393" s="18">
        <v>185</v>
      </c>
      <c r="I393" s="18">
        <v>169</v>
      </c>
      <c r="J393" s="67">
        <v>161</v>
      </c>
      <c r="K393" s="109">
        <f t="shared" si="46"/>
        <v>15.582450832072617</v>
      </c>
      <c r="L393" s="24">
        <f t="shared" si="47"/>
        <v>18.590704647676162</v>
      </c>
      <c r="M393" s="4">
        <f t="shared" si="48"/>
        <v>14.05775075987842</v>
      </c>
      <c r="N393" s="4">
        <f t="shared" si="49"/>
        <v>15.048975957257346</v>
      </c>
      <c r="O393" s="4">
        <f t="shared" si="50"/>
        <v>15.318744053282588</v>
      </c>
      <c r="Q393" s="187"/>
    </row>
    <row r="394" spans="2:17" ht="15" customHeight="1" x14ac:dyDescent="0.15">
      <c r="B394" s="34" t="s">
        <v>1022</v>
      </c>
      <c r="C394" s="7"/>
      <c r="D394" s="7"/>
      <c r="E394" s="7"/>
      <c r="F394" s="18">
        <v>222</v>
      </c>
      <c r="G394" s="18">
        <v>84</v>
      </c>
      <c r="H394" s="18">
        <v>138</v>
      </c>
      <c r="I394" s="18">
        <v>97</v>
      </c>
      <c r="J394" s="67">
        <v>90</v>
      </c>
      <c r="K394" s="109">
        <f t="shared" si="46"/>
        <v>11.195158850226928</v>
      </c>
      <c r="L394" s="24">
        <f t="shared" si="47"/>
        <v>12.593703148425787</v>
      </c>
      <c r="M394" s="4">
        <f t="shared" si="48"/>
        <v>10.486322188449847</v>
      </c>
      <c r="N394" s="4">
        <f t="shared" si="49"/>
        <v>8.637577916295637</v>
      </c>
      <c r="O394" s="4">
        <f t="shared" si="50"/>
        <v>8.5632730732635576</v>
      </c>
      <c r="Q394" s="187"/>
    </row>
    <row r="395" spans="2:17" ht="15" customHeight="1" x14ac:dyDescent="0.15">
      <c r="B395" s="34" t="s">
        <v>1023</v>
      </c>
      <c r="C395" s="7"/>
      <c r="D395" s="7"/>
      <c r="E395" s="7"/>
      <c r="F395" s="18">
        <v>112</v>
      </c>
      <c r="G395" s="18">
        <v>39</v>
      </c>
      <c r="H395" s="18">
        <v>73</v>
      </c>
      <c r="I395" s="18">
        <v>60</v>
      </c>
      <c r="J395" s="67">
        <v>58</v>
      </c>
      <c r="K395" s="109">
        <f t="shared" si="46"/>
        <v>5.6480080685829552</v>
      </c>
      <c r="L395" s="24">
        <f t="shared" si="47"/>
        <v>5.8470764617691158</v>
      </c>
      <c r="M395" s="4">
        <f t="shared" si="48"/>
        <v>5.547112462006079</v>
      </c>
      <c r="N395" s="4">
        <f t="shared" si="49"/>
        <v>5.3428317008014243</v>
      </c>
      <c r="O395" s="4">
        <f t="shared" si="50"/>
        <v>5.5185537583254041</v>
      </c>
      <c r="Q395" s="187"/>
    </row>
    <row r="396" spans="2:17" ht="15" customHeight="1" x14ac:dyDescent="0.15">
      <c r="B396" s="34" t="s">
        <v>158</v>
      </c>
      <c r="C396" s="36"/>
      <c r="D396" s="36"/>
      <c r="E396" s="36"/>
      <c r="F396" s="19">
        <v>178</v>
      </c>
      <c r="G396" s="19">
        <v>48</v>
      </c>
      <c r="H396" s="19">
        <v>130</v>
      </c>
      <c r="I396" s="19">
        <v>118</v>
      </c>
      <c r="J396" s="72">
        <v>113</v>
      </c>
      <c r="K396" s="113">
        <f t="shared" si="46"/>
        <v>8.97629853756934</v>
      </c>
      <c r="L396" s="26">
        <f t="shared" si="47"/>
        <v>7.1964017991004496</v>
      </c>
      <c r="M396" s="5">
        <f t="shared" si="48"/>
        <v>9.8784194528875382</v>
      </c>
      <c r="N396" s="5">
        <f t="shared" si="49"/>
        <v>10.507569011576136</v>
      </c>
      <c r="O396" s="5">
        <f t="shared" si="50"/>
        <v>10.751665080875357</v>
      </c>
      <c r="Q396" s="187"/>
    </row>
    <row r="397" spans="2:17" ht="15" customHeight="1" x14ac:dyDescent="0.15">
      <c r="B397" s="38" t="s">
        <v>1</v>
      </c>
      <c r="C397" s="28"/>
      <c r="D397" s="28"/>
      <c r="E397" s="29"/>
      <c r="F397" s="39">
        <f t="shared" ref="F397:O397" si="51">SUM(F390:F396)</f>
        <v>1983</v>
      </c>
      <c r="G397" s="39">
        <f t="shared" si="51"/>
        <v>667</v>
      </c>
      <c r="H397" s="39">
        <f t="shared" si="51"/>
        <v>1316</v>
      </c>
      <c r="I397" s="39">
        <f t="shared" si="51"/>
        <v>1123</v>
      </c>
      <c r="J397" s="68">
        <f t="shared" si="51"/>
        <v>1051</v>
      </c>
      <c r="K397" s="110">
        <f t="shared" si="51"/>
        <v>100</v>
      </c>
      <c r="L397" s="25">
        <f t="shared" si="51"/>
        <v>100</v>
      </c>
      <c r="M397" s="6">
        <f t="shared" si="51"/>
        <v>100.00000000000001</v>
      </c>
      <c r="N397" s="6">
        <f t="shared" si="51"/>
        <v>100.00000000000001</v>
      </c>
      <c r="O397" s="6">
        <f t="shared" si="51"/>
        <v>100.00000000000001</v>
      </c>
    </row>
    <row r="398" spans="2:17" ht="15" customHeight="1" x14ac:dyDescent="0.15">
      <c r="B398" s="38" t="s">
        <v>1017</v>
      </c>
      <c r="C398" s="28"/>
      <c r="D398" s="28"/>
      <c r="E398" s="29"/>
      <c r="F398" s="71">
        <v>3.3912379016913752</v>
      </c>
      <c r="G398" s="71">
        <v>3.8594882263845314</v>
      </c>
      <c r="H398" s="71">
        <v>3.1468475551609645</v>
      </c>
      <c r="I398" s="71">
        <v>3.2737091861231291</v>
      </c>
      <c r="J398" s="71">
        <v>3.2866587238679377</v>
      </c>
      <c r="K398" s="1"/>
    </row>
    <row r="399" spans="2:17" ht="15" customHeight="1" x14ac:dyDescent="0.15">
      <c r="B399" s="38" t="s">
        <v>1018</v>
      </c>
      <c r="C399" s="28"/>
      <c r="D399" s="28"/>
      <c r="E399" s="29"/>
      <c r="F399" s="71">
        <v>4.7598634623273188</v>
      </c>
      <c r="G399" s="71">
        <v>4.4654639479103269</v>
      </c>
      <c r="H399" s="71">
        <v>4.9695888154739061</v>
      </c>
      <c r="I399" s="71">
        <v>4.6015073175576848</v>
      </c>
      <c r="J399" s="71">
        <v>4.656927315692033</v>
      </c>
      <c r="K399" s="1"/>
    </row>
    <row r="400" spans="2:17" ht="15" customHeight="1" x14ac:dyDescent="0.15">
      <c r="B400" s="38" t="s">
        <v>1082</v>
      </c>
      <c r="C400" s="28"/>
      <c r="D400" s="28"/>
      <c r="E400" s="29"/>
      <c r="F400" s="71">
        <v>33.333333333333329</v>
      </c>
      <c r="G400" s="71">
        <v>25.609756097560975</v>
      </c>
      <c r="H400" s="71">
        <v>33.333333333333329</v>
      </c>
      <c r="I400" s="71">
        <v>41.666666666666671</v>
      </c>
      <c r="J400" s="71">
        <v>41.666666666666671</v>
      </c>
      <c r="K400" s="1"/>
    </row>
    <row r="401" spans="1:17" ht="15" customHeight="1" x14ac:dyDescent="0.15">
      <c r="A401" s="7"/>
      <c r="B401" s="7"/>
      <c r="C401" s="85"/>
      <c r="D401" s="7"/>
      <c r="E401" s="7"/>
      <c r="I401" s="1"/>
      <c r="K401" s="1"/>
      <c r="M401" s="31"/>
      <c r="P401" s="31"/>
    </row>
    <row r="402" spans="1:17" ht="15" customHeight="1" x14ac:dyDescent="0.15">
      <c r="A402" s="1" t="s">
        <v>695</v>
      </c>
      <c r="B402" s="22"/>
      <c r="H402" s="1"/>
      <c r="I402" s="1"/>
      <c r="J402" s="1"/>
      <c r="K402" s="1"/>
    </row>
    <row r="403" spans="1:17" ht="13.65" customHeight="1" x14ac:dyDescent="0.15">
      <c r="B403" s="64"/>
      <c r="C403" s="33"/>
      <c r="D403" s="33"/>
      <c r="E403" s="33"/>
      <c r="F403" s="79"/>
      <c r="G403" s="86"/>
      <c r="H403" s="83" t="s">
        <v>2</v>
      </c>
      <c r="I403" s="86"/>
      <c r="J403" s="86"/>
      <c r="K403" s="106"/>
      <c r="L403" s="86"/>
      <c r="M403" s="83" t="s">
        <v>3</v>
      </c>
      <c r="N403" s="86"/>
      <c r="O403" s="84"/>
    </row>
    <row r="404" spans="1:17" ht="22.65" customHeight="1" x14ac:dyDescent="0.15">
      <c r="B404" s="34"/>
      <c r="C404" s="7"/>
      <c r="D404" s="7"/>
      <c r="E404" s="75"/>
      <c r="F404" s="96" t="s">
        <v>512</v>
      </c>
      <c r="G404" s="96" t="s">
        <v>210</v>
      </c>
      <c r="H404" s="96" t="s">
        <v>211</v>
      </c>
      <c r="I404" s="96" t="s">
        <v>514</v>
      </c>
      <c r="J404" s="102" t="s">
        <v>213</v>
      </c>
      <c r="K404" s="105" t="s">
        <v>512</v>
      </c>
      <c r="L404" s="96" t="s">
        <v>210</v>
      </c>
      <c r="M404" s="96" t="s">
        <v>211</v>
      </c>
      <c r="N404" s="96" t="s">
        <v>514</v>
      </c>
      <c r="O404" s="96" t="s">
        <v>213</v>
      </c>
    </row>
    <row r="405" spans="1:17" ht="12" customHeight="1" x14ac:dyDescent="0.15">
      <c r="B405" s="35"/>
      <c r="C405" s="36"/>
      <c r="D405" s="36"/>
      <c r="E405" s="76"/>
      <c r="F405" s="37"/>
      <c r="G405" s="37"/>
      <c r="H405" s="37"/>
      <c r="I405" s="37"/>
      <c r="J405" s="66"/>
      <c r="K405" s="107">
        <f>F$383</f>
        <v>1983</v>
      </c>
      <c r="L405" s="2">
        <f t="shared" ref="L405" si="52">G$383</f>
        <v>667</v>
      </c>
      <c r="M405" s="2">
        <f t="shared" ref="M405" si="53">H$383</f>
        <v>1316</v>
      </c>
      <c r="N405" s="2">
        <f t="shared" ref="N405" si="54">I$383</f>
        <v>1123</v>
      </c>
      <c r="O405" s="2">
        <f t="shared" ref="O405" si="55">J$383</f>
        <v>1051</v>
      </c>
    </row>
    <row r="406" spans="1:17" ht="15" customHeight="1" x14ac:dyDescent="0.15">
      <c r="B406" s="34" t="s">
        <v>1024</v>
      </c>
      <c r="C406" s="7"/>
      <c r="D406" s="7"/>
      <c r="E406" s="7"/>
      <c r="F406" s="18">
        <v>519</v>
      </c>
      <c r="G406" s="18">
        <v>84</v>
      </c>
      <c r="H406" s="18">
        <v>435</v>
      </c>
      <c r="I406" s="18">
        <v>290</v>
      </c>
      <c r="J406" s="67">
        <v>276</v>
      </c>
      <c r="K406" s="109">
        <f t="shared" ref="K406:O412" si="56">F406/K$405*100</f>
        <v>26.172465960665658</v>
      </c>
      <c r="L406" s="24">
        <f t="shared" si="56"/>
        <v>12.593703148425787</v>
      </c>
      <c r="M406" s="4">
        <f t="shared" si="56"/>
        <v>33.054711246200611</v>
      </c>
      <c r="N406" s="4">
        <f t="shared" si="56"/>
        <v>25.823686553873554</v>
      </c>
      <c r="O406" s="4">
        <f t="shared" si="56"/>
        <v>26.26070409134158</v>
      </c>
      <c r="Q406" s="187"/>
    </row>
    <row r="407" spans="1:17" ht="15" customHeight="1" x14ac:dyDescent="0.15">
      <c r="B407" s="34" t="s">
        <v>1094</v>
      </c>
      <c r="C407" s="7"/>
      <c r="D407" s="7"/>
      <c r="E407" s="7"/>
      <c r="F407" s="18">
        <v>318</v>
      </c>
      <c r="G407" s="18">
        <v>76</v>
      </c>
      <c r="H407" s="18">
        <v>242</v>
      </c>
      <c r="I407" s="18">
        <v>220</v>
      </c>
      <c r="J407" s="67">
        <v>210</v>
      </c>
      <c r="K407" s="109">
        <f t="shared" si="56"/>
        <v>16.036308623298034</v>
      </c>
      <c r="L407" s="24">
        <f t="shared" si="56"/>
        <v>11.394302848575713</v>
      </c>
      <c r="M407" s="4">
        <f t="shared" si="56"/>
        <v>18.389057750759878</v>
      </c>
      <c r="N407" s="4">
        <f t="shared" si="56"/>
        <v>19.590382902938558</v>
      </c>
      <c r="O407" s="4">
        <f t="shared" si="56"/>
        <v>19.980970504281636</v>
      </c>
      <c r="Q407" s="187"/>
    </row>
    <row r="408" spans="1:17" ht="15" customHeight="1" x14ac:dyDescent="0.15">
      <c r="B408" s="34" t="s">
        <v>1025</v>
      </c>
      <c r="C408" s="7"/>
      <c r="D408" s="7"/>
      <c r="E408" s="7"/>
      <c r="F408" s="18">
        <v>486</v>
      </c>
      <c r="G408" s="18">
        <v>175</v>
      </c>
      <c r="H408" s="18">
        <v>311</v>
      </c>
      <c r="I408" s="18">
        <v>262</v>
      </c>
      <c r="J408" s="67">
        <v>249</v>
      </c>
      <c r="K408" s="109">
        <f t="shared" si="56"/>
        <v>24.508320726172467</v>
      </c>
      <c r="L408" s="24">
        <f t="shared" si="56"/>
        <v>26.236881559220386</v>
      </c>
      <c r="M408" s="4">
        <f t="shared" si="56"/>
        <v>23.632218844984802</v>
      </c>
      <c r="N408" s="4">
        <f t="shared" si="56"/>
        <v>23.330365093499555</v>
      </c>
      <c r="O408" s="4">
        <f t="shared" si="56"/>
        <v>23.69172216936251</v>
      </c>
      <c r="Q408" s="187"/>
    </row>
    <row r="409" spans="1:17" ht="15" customHeight="1" x14ac:dyDescent="0.15">
      <c r="B409" s="34" t="s">
        <v>1026</v>
      </c>
      <c r="C409" s="7"/>
      <c r="D409" s="7"/>
      <c r="E409" s="7"/>
      <c r="F409" s="18">
        <v>228</v>
      </c>
      <c r="G409" s="18">
        <v>108</v>
      </c>
      <c r="H409" s="18">
        <v>120</v>
      </c>
      <c r="I409" s="18">
        <v>126</v>
      </c>
      <c r="J409" s="67">
        <v>115</v>
      </c>
      <c r="K409" s="109">
        <f t="shared" si="56"/>
        <v>11.497730711043873</v>
      </c>
      <c r="L409" s="24">
        <f t="shared" si="56"/>
        <v>16.19190404797601</v>
      </c>
      <c r="M409" s="4">
        <f t="shared" si="56"/>
        <v>9.1185410334346511</v>
      </c>
      <c r="N409" s="4">
        <f t="shared" si="56"/>
        <v>11.219946571682991</v>
      </c>
      <c r="O409" s="4">
        <f t="shared" si="56"/>
        <v>10.941960038058991</v>
      </c>
      <c r="Q409" s="187"/>
    </row>
    <row r="410" spans="1:17" ht="15" customHeight="1" x14ac:dyDescent="0.15">
      <c r="B410" s="34" t="s">
        <v>1027</v>
      </c>
      <c r="C410" s="7"/>
      <c r="D410" s="7"/>
      <c r="E410" s="7"/>
      <c r="F410" s="18">
        <v>197</v>
      </c>
      <c r="G410" s="18">
        <v>120</v>
      </c>
      <c r="H410" s="18">
        <v>77</v>
      </c>
      <c r="I410" s="18">
        <v>92</v>
      </c>
      <c r="J410" s="67">
        <v>80</v>
      </c>
      <c r="K410" s="109">
        <f t="shared" si="56"/>
        <v>9.9344427634896615</v>
      </c>
      <c r="L410" s="24">
        <f t="shared" si="56"/>
        <v>17.991004497751124</v>
      </c>
      <c r="M410" s="4">
        <f t="shared" si="56"/>
        <v>5.8510638297872344</v>
      </c>
      <c r="N410" s="4">
        <f t="shared" si="56"/>
        <v>8.1923419412288503</v>
      </c>
      <c r="O410" s="4">
        <f t="shared" si="56"/>
        <v>7.6117982873453851</v>
      </c>
      <c r="Q410" s="187"/>
    </row>
    <row r="411" spans="1:17" ht="15" customHeight="1" x14ac:dyDescent="0.15">
      <c r="B411" s="34" t="s">
        <v>1028</v>
      </c>
      <c r="C411" s="7"/>
      <c r="D411" s="7"/>
      <c r="E411" s="7"/>
      <c r="F411" s="18">
        <v>115</v>
      </c>
      <c r="G411" s="18">
        <v>70</v>
      </c>
      <c r="H411" s="18">
        <v>45</v>
      </c>
      <c r="I411" s="18">
        <v>53</v>
      </c>
      <c r="J411" s="67">
        <v>45</v>
      </c>
      <c r="K411" s="109">
        <f t="shared" si="56"/>
        <v>5.7992939989914269</v>
      </c>
      <c r="L411" s="24">
        <f t="shared" si="56"/>
        <v>10.494752623688155</v>
      </c>
      <c r="M411" s="4">
        <f t="shared" si="56"/>
        <v>3.4194528875379939</v>
      </c>
      <c r="N411" s="4">
        <f t="shared" si="56"/>
        <v>4.7195013357079247</v>
      </c>
      <c r="O411" s="4">
        <f t="shared" si="56"/>
        <v>4.2816365366317788</v>
      </c>
      <c r="Q411" s="187"/>
    </row>
    <row r="412" spans="1:17" ht="15" customHeight="1" x14ac:dyDescent="0.15">
      <c r="B412" s="34" t="s">
        <v>158</v>
      </c>
      <c r="C412" s="36"/>
      <c r="D412" s="36"/>
      <c r="E412" s="36"/>
      <c r="F412" s="19">
        <v>120</v>
      </c>
      <c r="G412" s="19">
        <v>34</v>
      </c>
      <c r="H412" s="19">
        <v>86</v>
      </c>
      <c r="I412" s="19">
        <v>80</v>
      </c>
      <c r="J412" s="72">
        <v>76</v>
      </c>
      <c r="K412" s="113">
        <f t="shared" si="56"/>
        <v>6.051437216338881</v>
      </c>
      <c r="L412" s="26">
        <f t="shared" si="56"/>
        <v>5.0974512743628182</v>
      </c>
      <c r="M412" s="5">
        <f t="shared" si="56"/>
        <v>6.5349544072948325</v>
      </c>
      <c r="N412" s="5">
        <f t="shared" si="56"/>
        <v>7.1237756010685658</v>
      </c>
      <c r="O412" s="5">
        <f t="shared" si="56"/>
        <v>7.2312083729781165</v>
      </c>
      <c r="Q412" s="187"/>
    </row>
    <row r="413" spans="1:17" ht="15" customHeight="1" x14ac:dyDescent="0.15">
      <c r="B413" s="38" t="s">
        <v>1</v>
      </c>
      <c r="C413" s="28"/>
      <c r="D413" s="28"/>
      <c r="E413" s="29"/>
      <c r="F413" s="39">
        <f t="shared" ref="F413:O413" si="57">SUM(F406:F412)</f>
        <v>1983</v>
      </c>
      <c r="G413" s="39">
        <f t="shared" si="57"/>
        <v>667</v>
      </c>
      <c r="H413" s="39">
        <f t="shared" si="57"/>
        <v>1316</v>
      </c>
      <c r="I413" s="39">
        <f t="shared" si="57"/>
        <v>1123</v>
      </c>
      <c r="J413" s="68">
        <f t="shared" si="57"/>
        <v>1051</v>
      </c>
      <c r="K413" s="110">
        <f t="shared" si="57"/>
        <v>100</v>
      </c>
      <c r="L413" s="25">
        <f t="shared" si="57"/>
        <v>100</v>
      </c>
      <c r="M413" s="6">
        <f t="shared" si="57"/>
        <v>100.00000000000001</v>
      </c>
      <c r="N413" s="6">
        <f t="shared" si="57"/>
        <v>100</v>
      </c>
      <c r="O413" s="6">
        <f t="shared" si="57"/>
        <v>100</v>
      </c>
    </row>
    <row r="414" spans="1:17" ht="15" customHeight="1" x14ac:dyDescent="0.15">
      <c r="B414" s="38" t="s">
        <v>1045</v>
      </c>
      <c r="C414" s="28"/>
      <c r="D414" s="28"/>
      <c r="E414" s="29"/>
      <c r="F414" s="71">
        <v>2.9822866344605474</v>
      </c>
      <c r="G414" s="71">
        <v>4.60347551342812</v>
      </c>
      <c r="H414" s="71">
        <v>2.1479674796747967</v>
      </c>
      <c r="I414" s="71">
        <v>2.6414189837008628</v>
      </c>
      <c r="J414" s="71">
        <v>2.5333333333333332</v>
      </c>
      <c r="K414" s="1"/>
    </row>
    <row r="415" spans="1:17" ht="15" customHeight="1" x14ac:dyDescent="0.15">
      <c r="B415" s="38" t="s">
        <v>1046</v>
      </c>
      <c r="C415" s="28"/>
      <c r="D415" s="28"/>
      <c r="E415" s="29"/>
      <c r="F415" s="71">
        <v>4.1339285714285712</v>
      </c>
      <c r="G415" s="71">
        <v>5.3078324225865208</v>
      </c>
      <c r="H415" s="71">
        <v>3.3232704402515725</v>
      </c>
      <c r="I415" s="71">
        <v>3.6586985391766267</v>
      </c>
      <c r="J415" s="71">
        <v>3.5336194563662375</v>
      </c>
      <c r="K415" s="1"/>
    </row>
    <row r="416" spans="1:17" ht="15" customHeight="1" x14ac:dyDescent="0.15">
      <c r="B416" s="85" t="s">
        <v>150</v>
      </c>
      <c r="H416" s="1"/>
      <c r="I416" s="1"/>
      <c r="J416" s="1"/>
      <c r="K416" s="1"/>
    </row>
    <row r="417" spans="1:17" ht="13.65" customHeight="1" x14ac:dyDescent="0.15">
      <c r="B417" s="64"/>
      <c r="C417" s="33"/>
      <c r="D417" s="33"/>
      <c r="E417" s="33"/>
      <c r="F417" s="79"/>
      <c r="G417" s="86"/>
      <c r="H417" s="83" t="s">
        <v>2</v>
      </c>
      <c r="I417" s="86"/>
      <c r="J417" s="86"/>
      <c r="K417" s="106"/>
      <c r="L417" s="86"/>
      <c r="M417" s="83" t="s">
        <v>3</v>
      </c>
      <c r="N417" s="86"/>
      <c r="O417" s="84"/>
    </row>
    <row r="418" spans="1:17" ht="22.65" customHeight="1" x14ac:dyDescent="0.15">
      <c r="B418" s="34"/>
      <c r="C418" s="7"/>
      <c r="D418" s="7"/>
      <c r="E418" s="75"/>
      <c r="F418" s="96" t="s">
        <v>512</v>
      </c>
      <c r="G418" s="96" t="s">
        <v>210</v>
      </c>
      <c r="H418" s="96" t="s">
        <v>211</v>
      </c>
      <c r="I418" s="96" t="s">
        <v>514</v>
      </c>
      <c r="J418" s="102" t="s">
        <v>213</v>
      </c>
      <c r="K418" s="105" t="s">
        <v>512</v>
      </c>
      <c r="L418" s="96" t="s">
        <v>210</v>
      </c>
      <c r="M418" s="96" t="s">
        <v>211</v>
      </c>
      <c r="N418" s="96" t="s">
        <v>514</v>
      </c>
      <c r="O418" s="96" t="s">
        <v>213</v>
      </c>
    </row>
    <row r="419" spans="1:17" ht="12" customHeight="1" x14ac:dyDescent="0.15">
      <c r="B419" s="35"/>
      <c r="C419" s="36"/>
      <c r="D419" s="36"/>
      <c r="E419" s="76"/>
      <c r="F419" s="37"/>
      <c r="G419" s="37"/>
      <c r="H419" s="37"/>
      <c r="I419" s="37"/>
      <c r="J419" s="66"/>
      <c r="K419" s="107">
        <f>F$383</f>
        <v>1983</v>
      </c>
      <c r="L419" s="2">
        <f t="shared" ref="L419" si="58">G$383</f>
        <v>667</v>
      </c>
      <c r="M419" s="2">
        <f t="shared" ref="M419" si="59">H$383</f>
        <v>1316</v>
      </c>
      <c r="N419" s="2">
        <f t="shared" ref="N419" si="60">I$383</f>
        <v>1123</v>
      </c>
      <c r="O419" s="2">
        <f t="shared" ref="O419" si="61">J$383</f>
        <v>1051</v>
      </c>
    </row>
    <row r="420" spans="1:17" ht="15" customHeight="1" x14ac:dyDescent="0.15">
      <c r="B420" s="34" t="s">
        <v>1024</v>
      </c>
      <c r="C420" s="7"/>
      <c r="D420" s="7"/>
      <c r="E420" s="7"/>
      <c r="F420" s="18">
        <v>519</v>
      </c>
      <c r="G420" s="18">
        <v>84</v>
      </c>
      <c r="H420" s="18">
        <v>435</v>
      </c>
      <c r="I420" s="18">
        <v>290</v>
      </c>
      <c r="J420" s="67">
        <v>276</v>
      </c>
      <c r="K420" s="109">
        <f t="shared" ref="K420:K426" si="62">F420/K$405*100</f>
        <v>26.172465960665658</v>
      </c>
      <c r="L420" s="24">
        <f t="shared" ref="L420:L426" si="63">G420/L$405*100</f>
        <v>12.593703148425787</v>
      </c>
      <c r="M420" s="4">
        <f t="shared" ref="M420:M426" si="64">H420/M$405*100</f>
        <v>33.054711246200611</v>
      </c>
      <c r="N420" s="4">
        <f t="shared" ref="N420:N426" si="65">I420/N$405*100</f>
        <v>25.823686553873554</v>
      </c>
      <c r="O420" s="4">
        <f t="shared" ref="O420:O426" si="66">J420/O$405*100</f>
        <v>26.26070409134158</v>
      </c>
      <c r="Q420" s="187"/>
    </row>
    <row r="421" spans="1:17" ht="15" customHeight="1" x14ac:dyDescent="0.15">
      <c r="B421" s="34" t="s">
        <v>1085</v>
      </c>
      <c r="C421" s="7"/>
      <c r="D421" s="7"/>
      <c r="E421" s="7"/>
      <c r="F421" s="18">
        <v>240</v>
      </c>
      <c r="G421" s="18">
        <v>125</v>
      </c>
      <c r="H421" s="18">
        <v>115</v>
      </c>
      <c r="I421" s="18">
        <v>148</v>
      </c>
      <c r="J421" s="67">
        <v>136</v>
      </c>
      <c r="K421" s="109">
        <f t="shared" si="62"/>
        <v>12.102874432677762</v>
      </c>
      <c r="L421" s="24">
        <f t="shared" si="63"/>
        <v>18.740629685157419</v>
      </c>
      <c r="M421" s="4">
        <f t="shared" si="64"/>
        <v>8.7386018237082066</v>
      </c>
      <c r="N421" s="4">
        <f t="shared" si="65"/>
        <v>13.178984861976847</v>
      </c>
      <c r="O421" s="4">
        <f t="shared" si="66"/>
        <v>12.940057088487155</v>
      </c>
      <c r="Q421" s="187"/>
    </row>
    <row r="422" spans="1:17" ht="15" customHeight="1" x14ac:dyDescent="0.15">
      <c r="B422" s="34" t="s">
        <v>1025</v>
      </c>
      <c r="C422" s="7"/>
      <c r="D422" s="7"/>
      <c r="E422" s="7"/>
      <c r="F422" s="18">
        <v>356</v>
      </c>
      <c r="G422" s="18">
        <v>147</v>
      </c>
      <c r="H422" s="18">
        <v>209</v>
      </c>
      <c r="I422" s="18">
        <v>203</v>
      </c>
      <c r="J422" s="67">
        <v>186</v>
      </c>
      <c r="K422" s="109">
        <f t="shared" si="62"/>
        <v>17.95259707513868</v>
      </c>
      <c r="L422" s="24">
        <f t="shared" si="63"/>
        <v>22.038980509745127</v>
      </c>
      <c r="M422" s="4">
        <f t="shared" si="64"/>
        <v>15.881458966565349</v>
      </c>
      <c r="N422" s="4">
        <f t="shared" si="65"/>
        <v>18.07658058771149</v>
      </c>
      <c r="O422" s="4">
        <f t="shared" si="66"/>
        <v>17.697431018078021</v>
      </c>
      <c r="Q422" s="187"/>
    </row>
    <row r="423" spans="1:17" ht="15" customHeight="1" x14ac:dyDescent="0.15">
      <c r="B423" s="34" t="s">
        <v>1026</v>
      </c>
      <c r="C423" s="7"/>
      <c r="D423" s="7"/>
      <c r="E423" s="7"/>
      <c r="F423" s="18">
        <v>292</v>
      </c>
      <c r="G423" s="18">
        <v>119</v>
      </c>
      <c r="H423" s="18">
        <v>173</v>
      </c>
      <c r="I423" s="18">
        <v>159</v>
      </c>
      <c r="J423" s="67">
        <v>147</v>
      </c>
      <c r="K423" s="109">
        <f t="shared" si="62"/>
        <v>14.725163893091276</v>
      </c>
      <c r="L423" s="24">
        <f t="shared" si="63"/>
        <v>17.841079460269864</v>
      </c>
      <c r="M423" s="4">
        <f t="shared" si="64"/>
        <v>13.145896656534955</v>
      </c>
      <c r="N423" s="4">
        <f t="shared" si="65"/>
        <v>14.158504007123776</v>
      </c>
      <c r="O423" s="4">
        <f t="shared" si="66"/>
        <v>13.986679352997145</v>
      </c>
      <c r="Q423" s="187"/>
    </row>
    <row r="424" spans="1:17" ht="15" customHeight="1" x14ac:dyDescent="0.15">
      <c r="B424" s="34" t="s">
        <v>1027</v>
      </c>
      <c r="C424" s="7"/>
      <c r="D424" s="7"/>
      <c r="E424" s="7"/>
      <c r="F424" s="18">
        <v>236</v>
      </c>
      <c r="G424" s="18">
        <v>92</v>
      </c>
      <c r="H424" s="18">
        <v>144</v>
      </c>
      <c r="I424" s="18">
        <v>114</v>
      </c>
      <c r="J424" s="67">
        <v>105</v>
      </c>
      <c r="K424" s="109">
        <f t="shared" si="62"/>
        <v>11.901159858799797</v>
      </c>
      <c r="L424" s="24">
        <f t="shared" si="63"/>
        <v>13.793103448275861</v>
      </c>
      <c r="M424" s="4">
        <f t="shared" si="64"/>
        <v>10.94224924012158</v>
      </c>
      <c r="N424" s="4">
        <f t="shared" si="65"/>
        <v>10.151380231522706</v>
      </c>
      <c r="O424" s="4">
        <f t="shared" si="66"/>
        <v>9.9904852521408181</v>
      </c>
      <c r="Q424" s="187"/>
    </row>
    <row r="425" spans="1:17" ht="15" customHeight="1" x14ac:dyDescent="0.15">
      <c r="B425" s="34" t="s">
        <v>1028</v>
      </c>
      <c r="C425" s="7"/>
      <c r="D425" s="7"/>
      <c r="E425" s="7"/>
      <c r="F425" s="18">
        <v>141</v>
      </c>
      <c r="G425" s="18">
        <v>50</v>
      </c>
      <c r="H425" s="18">
        <v>91</v>
      </c>
      <c r="I425" s="18">
        <v>77</v>
      </c>
      <c r="J425" s="67">
        <v>74</v>
      </c>
      <c r="K425" s="109">
        <f t="shared" si="62"/>
        <v>7.1104387291981848</v>
      </c>
      <c r="L425" s="24">
        <f t="shared" si="63"/>
        <v>7.4962518740629687</v>
      </c>
      <c r="M425" s="4">
        <f t="shared" si="64"/>
        <v>6.9148936170212769</v>
      </c>
      <c r="N425" s="4">
        <f t="shared" si="65"/>
        <v>6.8566340160284955</v>
      </c>
      <c r="O425" s="4">
        <f t="shared" si="66"/>
        <v>7.0409134157944813</v>
      </c>
      <c r="Q425" s="187"/>
    </row>
    <row r="426" spans="1:17" ht="15" customHeight="1" x14ac:dyDescent="0.15">
      <c r="B426" s="34" t="s">
        <v>158</v>
      </c>
      <c r="C426" s="36"/>
      <c r="D426" s="36"/>
      <c r="E426" s="36"/>
      <c r="F426" s="19">
        <v>199</v>
      </c>
      <c r="G426" s="19">
        <v>50</v>
      </c>
      <c r="H426" s="19">
        <v>149</v>
      </c>
      <c r="I426" s="19">
        <v>132</v>
      </c>
      <c r="J426" s="72">
        <v>127</v>
      </c>
      <c r="K426" s="113">
        <f t="shared" si="62"/>
        <v>10.035300050428644</v>
      </c>
      <c r="L426" s="26">
        <f t="shared" si="63"/>
        <v>7.4962518740629687</v>
      </c>
      <c r="M426" s="5">
        <f t="shared" si="64"/>
        <v>11.322188449848024</v>
      </c>
      <c r="N426" s="5">
        <f t="shared" si="65"/>
        <v>11.754229741763135</v>
      </c>
      <c r="O426" s="5">
        <f t="shared" si="66"/>
        <v>12.0837297811608</v>
      </c>
      <c r="Q426" s="187"/>
    </row>
    <row r="427" spans="1:17" ht="15" customHeight="1" x14ac:dyDescent="0.15">
      <c r="B427" s="38" t="s">
        <v>1</v>
      </c>
      <c r="C427" s="28"/>
      <c r="D427" s="28"/>
      <c r="E427" s="29"/>
      <c r="F427" s="39">
        <f t="shared" ref="F427:O427" si="67">SUM(F420:F426)</f>
        <v>1983</v>
      </c>
      <c r="G427" s="39">
        <f t="shared" si="67"/>
        <v>667</v>
      </c>
      <c r="H427" s="39">
        <f t="shared" si="67"/>
        <v>1316</v>
      </c>
      <c r="I427" s="39">
        <f t="shared" si="67"/>
        <v>1123</v>
      </c>
      <c r="J427" s="68">
        <f t="shared" si="67"/>
        <v>1051</v>
      </c>
      <c r="K427" s="110">
        <f t="shared" si="67"/>
        <v>100</v>
      </c>
      <c r="L427" s="25">
        <f t="shared" si="67"/>
        <v>99.999999999999986</v>
      </c>
      <c r="M427" s="6">
        <f t="shared" si="67"/>
        <v>100.00000000000001</v>
      </c>
      <c r="N427" s="6">
        <f t="shared" si="67"/>
        <v>100.00000000000001</v>
      </c>
      <c r="O427" s="6">
        <f t="shared" si="67"/>
        <v>99.999999999999986</v>
      </c>
    </row>
    <row r="428" spans="1:17" ht="15" customHeight="1" x14ac:dyDescent="0.15">
      <c r="B428" s="38" t="s">
        <v>1045</v>
      </c>
      <c r="C428" s="28"/>
      <c r="D428" s="28"/>
      <c r="E428" s="29"/>
      <c r="F428" s="71">
        <v>3.6895293159430333</v>
      </c>
      <c r="G428" s="71">
        <v>4.1517977493227916</v>
      </c>
      <c r="H428" s="71">
        <v>3.4451251827850857</v>
      </c>
      <c r="I428" s="71">
        <v>3.6291615167254165</v>
      </c>
      <c r="J428" s="71">
        <v>3.6415435670560803</v>
      </c>
      <c r="K428" s="1"/>
    </row>
    <row r="429" spans="1:17" ht="15" customHeight="1" x14ac:dyDescent="0.15">
      <c r="B429" s="38" t="s">
        <v>1046</v>
      </c>
      <c r="C429" s="28"/>
      <c r="D429" s="28"/>
      <c r="E429" s="29"/>
      <c r="F429" s="71">
        <v>5.2032571538674874</v>
      </c>
      <c r="G429" s="71">
        <v>4.8061148430246945</v>
      </c>
      <c r="H429" s="71">
        <v>5.4924331807516324</v>
      </c>
      <c r="I429" s="71">
        <v>5.1305264808486273</v>
      </c>
      <c r="J429" s="71">
        <v>5.1925713826540409</v>
      </c>
      <c r="K429" s="1"/>
    </row>
    <row r="430" spans="1:17" ht="15" customHeight="1" x14ac:dyDescent="0.15">
      <c r="B430" s="38" t="s">
        <v>1083</v>
      </c>
      <c r="C430" s="28"/>
      <c r="D430" s="28"/>
      <c r="E430" s="29"/>
      <c r="F430" s="71">
        <v>35.714285714285715</v>
      </c>
      <c r="G430" s="71">
        <v>25.609756097560975</v>
      </c>
      <c r="H430" s="71">
        <v>35.714285714285715</v>
      </c>
      <c r="I430" s="71">
        <v>62.5</v>
      </c>
      <c r="J430" s="71">
        <v>62.5</v>
      </c>
      <c r="K430" s="1"/>
    </row>
    <row r="431" spans="1:17" ht="15" customHeight="1" x14ac:dyDescent="0.15">
      <c r="B431" s="62"/>
      <c r="C431" s="62"/>
      <c r="D431" s="62"/>
      <c r="E431" s="45"/>
      <c r="F431" s="14"/>
      <c r="G431" s="14"/>
      <c r="H431" s="14"/>
      <c r="I431" s="23"/>
      <c r="J431" s="23"/>
      <c r="K431" s="23"/>
      <c r="L431" s="23"/>
      <c r="M431" s="23"/>
      <c r="N431" s="23"/>
      <c r="O431" s="23"/>
      <c r="P431" s="23"/>
    </row>
    <row r="432" spans="1:17" ht="15" customHeight="1" x14ac:dyDescent="0.15">
      <c r="A432" s="1" t="s">
        <v>697</v>
      </c>
      <c r="B432" s="22"/>
      <c r="H432" s="1"/>
      <c r="I432" s="1"/>
      <c r="J432" s="1"/>
      <c r="K432" s="1"/>
    </row>
    <row r="433" spans="2:17" ht="13.65" customHeight="1" x14ac:dyDescent="0.15">
      <c r="B433" s="64"/>
      <c r="C433" s="33"/>
      <c r="D433" s="33"/>
      <c r="E433" s="33"/>
      <c r="F433" s="79"/>
      <c r="G433" s="86"/>
      <c r="H433" s="83" t="s">
        <v>2</v>
      </c>
      <c r="I433" s="86"/>
      <c r="J433" s="86"/>
      <c r="K433" s="106"/>
      <c r="L433" s="86"/>
      <c r="M433" s="83" t="s">
        <v>3</v>
      </c>
      <c r="N433" s="86"/>
      <c r="O433" s="84"/>
    </row>
    <row r="434" spans="2:17" ht="22.65" customHeight="1" x14ac:dyDescent="0.15">
      <c r="B434" s="34"/>
      <c r="C434" s="7"/>
      <c r="D434" s="7"/>
      <c r="E434" s="75"/>
      <c r="F434" s="96" t="s">
        <v>512</v>
      </c>
      <c r="G434" s="96" t="s">
        <v>210</v>
      </c>
      <c r="H434" s="96" t="s">
        <v>211</v>
      </c>
      <c r="I434" s="96" t="s">
        <v>514</v>
      </c>
      <c r="J434" s="102" t="s">
        <v>213</v>
      </c>
      <c r="K434" s="105" t="s">
        <v>512</v>
      </c>
      <c r="L434" s="96" t="s">
        <v>210</v>
      </c>
      <c r="M434" s="96" t="s">
        <v>211</v>
      </c>
      <c r="N434" s="96" t="s">
        <v>514</v>
      </c>
      <c r="O434" s="96" t="s">
        <v>213</v>
      </c>
    </row>
    <row r="435" spans="2:17" ht="12" customHeight="1" x14ac:dyDescent="0.15">
      <c r="B435" s="35"/>
      <c r="C435" s="36"/>
      <c r="D435" s="36"/>
      <c r="E435" s="76"/>
      <c r="F435" s="37"/>
      <c r="G435" s="37"/>
      <c r="H435" s="37"/>
      <c r="I435" s="37"/>
      <c r="J435" s="66"/>
      <c r="K435" s="107">
        <f>F$383</f>
        <v>1983</v>
      </c>
      <c r="L435" s="2">
        <f t="shared" ref="L435" si="68">G$383</f>
        <v>667</v>
      </c>
      <c r="M435" s="2">
        <f t="shared" ref="M435" si="69">H$383</f>
        <v>1316</v>
      </c>
      <c r="N435" s="2">
        <f t="shared" ref="N435" si="70">I$383</f>
        <v>1123</v>
      </c>
      <c r="O435" s="2">
        <f t="shared" ref="O435" si="71">J$383</f>
        <v>1051</v>
      </c>
    </row>
    <row r="436" spans="2:17" ht="15" customHeight="1" x14ac:dyDescent="0.15">
      <c r="B436" s="34" t="s">
        <v>1019</v>
      </c>
      <c r="C436" s="7"/>
      <c r="D436" s="7"/>
      <c r="E436" s="7"/>
      <c r="F436" s="18">
        <v>1741</v>
      </c>
      <c r="G436" s="18">
        <v>557</v>
      </c>
      <c r="H436" s="18">
        <v>1184</v>
      </c>
      <c r="I436" s="18">
        <v>994</v>
      </c>
      <c r="J436" s="67">
        <v>929</v>
      </c>
      <c r="K436" s="109">
        <f t="shared" ref="K436:O442" si="72">F436/K$435*100</f>
        <v>87.796268280383259</v>
      </c>
      <c r="L436" s="24">
        <f t="shared" si="72"/>
        <v>83.508245877061469</v>
      </c>
      <c r="M436" s="4">
        <f t="shared" si="72"/>
        <v>89.969604863221889</v>
      </c>
      <c r="N436" s="4">
        <f t="shared" si="72"/>
        <v>88.512911843276925</v>
      </c>
      <c r="O436" s="4">
        <f t="shared" si="72"/>
        <v>88.392007611798277</v>
      </c>
      <c r="Q436" s="187"/>
    </row>
    <row r="437" spans="2:17" ht="15" customHeight="1" x14ac:dyDescent="0.15">
      <c r="B437" s="34" t="s">
        <v>1093</v>
      </c>
      <c r="C437" s="7"/>
      <c r="D437" s="7"/>
      <c r="E437" s="7"/>
      <c r="F437" s="18">
        <v>76</v>
      </c>
      <c r="G437" s="18">
        <v>32</v>
      </c>
      <c r="H437" s="18">
        <v>44</v>
      </c>
      <c r="I437" s="18">
        <v>42</v>
      </c>
      <c r="J437" s="67">
        <v>39</v>
      </c>
      <c r="K437" s="109">
        <f t="shared" si="72"/>
        <v>3.8325769036812911</v>
      </c>
      <c r="L437" s="24">
        <f t="shared" si="72"/>
        <v>4.7976011994003001</v>
      </c>
      <c r="M437" s="4">
        <f t="shared" si="72"/>
        <v>3.3434650455927049</v>
      </c>
      <c r="N437" s="4">
        <f t="shared" si="72"/>
        <v>3.7399821905609976</v>
      </c>
      <c r="O437" s="4">
        <f t="shared" si="72"/>
        <v>3.7107516650808754</v>
      </c>
      <c r="Q437" s="187"/>
    </row>
    <row r="438" spans="2:17" ht="15" customHeight="1" x14ac:dyDescent="0.15">
      <c r="B438" s="34" t="s">
        <v>1020</v>
      </c>
      <c r="C438" s="7"/>
      <c r="D438" s="7"/>
      <c r="E438" s="7"/>
      <c r="F438" s="18">
        <v>45</v>
      </c>
      <c r="G438" s="18">
        <v>27</v>
      </c>
      <c r="H438" s="18">
        <v>18</v>
      </c>
      <c r="I438" s="18">
        <v>19</v>
      </c>
      <c r="J438" s="67">
        <v>19</v>
      </c>
      <c r="K438" s="109">
        <f t="shared" si="72"/>
        <v>2.2692889561270801</v>
      </c>
      <c r="L438" s="24">
        <f t="shared" si="72"/>
        <v>4.0479760119940025</v>
      </c>
      <c r="M438" s="4">
        <f t="shared" si="72"/>
        <v>1.3677811550151975</v>
      </c>
      <c r="N438" s="4">
        <f t="shared" si="72"/>
        <v>1.6918967052537845</v>
      </c>
      <c r="O438" s="4">
        <f t="shared" si="72"/>
        <v>1.8078020932445291</v>
      </c>
      <c r="Q438" s="187"/>
    </row>
    <row r="439" spans="2:17" ht="15" customHeight="1" x14ac:dyDescent="0.15">
      <c r="B439" s="34" t="s">
        <v>1021</v>
      </c>
      <c r="C439" s="7"/>
      <c r="D439" s="7"/>
      <c r="E439" s="7"/>
      <c r="F439" s="18">
        <v>19</v>
      </c>
      <c r="G439" s="18">
        <v>15</v>
      </c>
      <c r="H439" s="18">
        <v>4</v>
      </c>
      <c r="I439" s="18">
        <v>4</v>
      </c>
      <c r="J439" s="67">
        <v>4</v>
      </c>
      <c r="K439" s="109">
        <f t="shared" si="72"/>
        <v>0.95814422592032278</v>
      </c>
      <c r="L439" s="24">
        <f t="shared" si="72"/>
        <v>2.2488755622188905</v>
      </c>
      <c r="M439" s="4">
        <f t="shared" si="72"/>
        <v>0.303951367781155</v>
      </c>
      <c r="N439" s="4">
        <f t="shared" si="72"/>
        <v>0.3561887800534283</v>
      </c>
      <c r="O439" s="4">
        <f t="shared" si="72"/>
        <v>0.3805899143672693</v>
      </c>
      <c r="Q439" s="187"/>
    </row>
    <row r="440" spans="2:17" ht="15" customHeight="1" x14ac:dyDescent="0.15">
      <c r="B440" s="34" t="s">
        <v>1022</v>
      </c>
      <c r="C440" s="7"/>
      <c r="D440" s="7"/>
      <c r="E440" s="7"/>
      <c r="F440" s="18">
        <v>3</v>
      </c>
      <c r="G440" s="18">
        <v>2</v>
      </c>
      <c r="H440" s="18">
        <v>1</v>
      </c>
      <c r="I440" s="18">
        <v>2</v>
      </c>
      <c r="J440" s="67">
        <v>2</v>
      </c>
      <c r="K440" s="109">
        <f t="shared" si="72"/>
        <v>0.15128593040847202</v>
      </c>
      <c r="L440" s="24">
        <f t="shared" si="72"/>
        <v>0.29985007496251875</v>
      </c>
      <c r="M440" s="4">
        <f t="shared" si="72"/>
        <v>7.598784194528875E-2</v>
      </c>
      <c r="N440" s="4">
        <f t="shared" si="72"/>
        <v>0.17809439002671415</v>
      </c>
      <c r="O440" s="4">
        <f t="shared" si="72"/>
        <v>0.19029495718363465</v>
      </c>
      <c r="Q440" s="187"/>
    </row>
    <row r="441" spans="2:17" ht="15" customHeight="1" x14ac:dyDescent="0.15">
      <c r="B441" s="34" t="s">
        <v>1023</v>
      </c>
      <c r="C441" s="7"/>
      <c r="D441" s="7"/>
      <c r="E441" s="7"/>
      <c r="F441" s="18">
        <v>6</v>
      </c>
      <c r="G441" s="18">
        <v>3</v>
      </c>
      <c r="H441" s="18">
        <v>3</v>
      </c>
      <c r="I441" s="18">
        <v>2</v>
      </c>
      <c r="J441" s="67">
        <v>2</v>
      </c>
      <c r="K441" s="109">
        <f t="shared" si="72"/>
        <v>0.30257186081694404</v>
      </c>
      <c r="L441" s="24">
        <f t="shared" si="72"/>
        <v>0.4497751124437781</v>
      </c>
      <c r="M441" s="4">
        <f t="shared" si="72"/>
        <v>0.22796352583586624</v>
      </c>
      <c r="N441" s="4">
        <f t="shared" si="72"/>
        <v>0.17809439002671415</v>
      </c>
      <c r="O441" s="4">
        <f t="shared" si="72"/>
        <v>0.19029495718363465</v>
      </c>
      <c r="Q441" s="187"/>
    </row>
    <row r="442" spans="2:17" ht="15" customHeight="1" x14ac:dyDescent="0.15">
      <c r="B442" s="34" t="s">
        <v>158</v>
      </c>
      <c r="C442" s="36"/>
      <c r="D442" s="36"/>
      <c r="E442" s="36"/>
      <c r="F442" s="19">
        <v>93</v>
      </c>
      <c r="G442" s="19">
        <v>31</v>
      </c>
      <c r="H442" s="19">
        <v>62</v>
      </c>
      <c r="I442" s="19">
        <v>60</v>
      </c>
      <c r="J442" s="72">
        <v>56</v>
      </c>
      <c r="K442" s="113">
        <f t="shared" si="72"/>
        <v>4.689863842662632</v>
      </c>
      <c r="L442" s="26">
        <f t="shared" si="72"/>
        <v>4.6476761619190405</v>
      </c>
      <c r="M442" s="5">
        <f t="shared" si="72"/>
        <v>4.7112462006079028</v>
      </c>
      <c r="N442" s="5">
        <f t="shared" si="72"/>
        <v>5.3428317008014243</v>
      </c>
      <c r="O442" s="5">
        <f t="shared" si="72"/>
        <v>5.3282588011417698</v>
      </c>
      <c r="Q442" s="187"/>
    </row>
    <row r="443" spans="2:17" ht="15" customHeight="1" x14ac:dyDescent="0.15">
      <c r="B443" s="38" t="s">
        <v>1</v>
      </c>
      <c r="C443" s="28"/>
      <c r="D443" s="28"/>
      <c r="E443" s="29"/>
      <c r="F443" s="39">
        <f t="shared" ref="F443:O443" si="73">SUM(F436:F442)</f>
        <v>1983</v>
      </c>
      <c r="G443" s="39">
        <f t="shared" si="73"/>
        <v>667</v>
      </c>
      <c r="H443" s="39">
        <f t="shared" si="73"/>
        <v>1316</v>
      </c>
      <c r="I443" s="39">
        <f t="shared" si="73"/>
        <v>1123</v>
      </c>
      <c r="J443" s="68">
        <f t="shared" si="73"/>
        <v>1051</v>
      </c>
      <c r="K443" s="110">
        <f t="shared" si="73"/>
        <v>100</v>
      </c>
      <c r="L443" s="25">
        <f t="shared" si="73"/>
        <v>100</v>
      </c>
      <c r="M443" s="6">
        <f t="shared" si="73"/>
        <v>100</v>
      </c>
      <c r="N443" s="6">
        <f t="shared" si="73"/>
        <v>99.999999999999986</v>
      </c>
      <c r="O443" s="6">
        <f t="shared" si="73"/>
        <v>100</v>
      </c>
    </row>
    <row r="444" spans="2:17" ht="15" customHeight="1" x14ac:dyDescent="0.15">
      <c r="B444" s="38" t="s">
        <v>1017</v>
      </c>
      <c r="C444" s="28"/>
      <c r="D444" s="28"/>
      <c r="E444" s="29"/>
      <c r="F444" s="71">
        <v>0.18941798941798943</v>
      </c>
      <c r="G444" s="71">
        <v>0.330188679245283</v>
      </c>
      <c r="H444" s="71">
        <v>0.11802232854864433</v>
      </c>
      <c r="I444" s="71">
        <v>0.13922859830667922</v>
      </c>
      <c r="J444" s="71">
        <v>0.14572864321608039</v>
      </c>
      <c r="K444" s="1"/>
    </row>
    <row r="445" spans="2:17" ht="15" customHeight="1" x14ac:dyDescent="0.15">
      <c r="B445" s="38" t="s">
        <v>1018</v>
      </c>
      <c r="C445" s="28"/>
      <c r="D445" s="28"/>
      <c r="E445" s="29"/>
      <c r="F445" s="71">
        <v>2.4026845637583891</v>
      </c>
      <c r="G445" s="71">
        <v>2.6582278481012658</v>
      </c>
      <c r="H445" s="71">
        <v>2.1142857142857143</v>
      </c>
      <c r="I445" s="71">
        <v>2.1449275362318843</v>
      </c>
      <c r="J445" s="71">
        <v>2.1969696969696968</v>
      </c>
      <c r="K445" s="1"/>
    </row>
    <row r="446" spans="2:17" ht="15" customHeight="1" x14ac:dyDescent="0.15">
      <c r="B446" s="85" t="s">
        <v>150</v>
      </c>
      <c r="H446" s="1"/>
      <c r="I446" s="1"/>
      <c r="J446" s="1"/>
      <c r="K446" s="1"/>
    </row>
    <row r="447" spans="2:17" ht="13.65" customHeight="1" x14ac:dyDescent="0.15">
      <c r="B447" s="64"/>
      <c r="C447" s="33"/>
      <c r="D447" s="33"/>
      <c r="E447" s="33"/>
      <c r="F447" s="79"/>
      <c r="G447" s="86"/>
      <c r="H447" s="83" t="s">
        <v>2</v>
      </c>
      <c r="I447" s="86"/>
      <c r="J447" s="86"/>
      <c r="K447" s="106"/>
      <c r="L447" s="86"/>
      <c r="M447" s="83" t="s">
        <v>3</v>
      </c>
      <c r="N447" s="86"/>
      <c r="O447" s="84"/>
    </row>
    <row r="448" spans="2:17" ht="22.65" customHeight="1" x14ac:dyDescent="0.15">
      <c r="B448" s="34"/>
      <c r="C448" s="7"/>
      <c r="D448" s="7"/>
      <c r="E448" s="75"/>
      <c r="F448" s="96" t="s">
        <v>512</v>
      </c>
      <c r="G448" s="96" t="s">
        <v>210</v>
      </c>
      <c r="H448" s="96" t="s">
        <v>211</v>
      </c>
      <c r="I448" s="96" t="s">
        <v>514</v>
      </c>
      <c r="J448" s="102" t="s">
        <v>213</v>
      </c>
      <c r="K448" s="105" t="s">
        <v>512</v>
      </c>
      <c r="L448" s="96" t="s">
        <v>210</v>
      </c>
      <c r="M448" s="96" t="s">
        <v>211</v>
      </c>
      <c r="N448" s="96" t="s">
        <v>514</v>
      </c>
      <c r="O448" s="96" t="s">
        <v>213</v>
      </c>
    </row>
    <row r="449" spans="1:17" ht="12" customHeight="1" x14ac:dyDescent="0.15">
      <c r="B449" s="35"/>
      <c r="C449" s="36"/>
      <c r="D449" s="36"/>
      <c r="E449" s="76"/>
      <c r="F449" s="37"/>
      <c r="G449" s="37"/>
      <c r="H449" s="37"/>
      <c r="I449" s="37"/>
      <c r="J449" s="66"/>
      <c r="K449" s="107">
        <f>F$383</f>
        <v>1983</v>
      </c>
      <c r="L449" s="2">
        <f t="shared" ref="L449" si="74">G$383</f>
        <v>667</v>
      </c>
      <c r="M449" s="2">
        <f t="shared" ref="M449" si="75">H$383</f>
        <v>1316</v>
      </c>
      <c r="N449" s="2">
        <f t="shared" ref="N449" si="76">I$383</f>
        <v>1123</v>
      </c>
      <c r="O449" s="2">
        <f t="shared" ref="O449" si="77">J$383</f>
        <v>1051</v>
      </c>
    </row>
    <row r="450" spans="1:17" ht="15" customHeight="1" x14ac:dyDescent="0.15">
      <c r="B450" s="34" t="s">
        <v>1019</v>
      </c>
      <c r="C450" s="7"/>
      <c r="D450" s="7"/>
      <c r="E450" s="7"/>
      <c r="F450" s="18">
        <v>1741</v>
      </c>
      <c r="G450" s="18">
        <v>557</v>
      </c>
      <c r="H450" s="18">
        <v>1184</v>
      </c>
      <c r="I450" s="18">
        <v>994</v>
      </c>
      <c r="J450" s="67">
        <v>929</v>
      </c>
      <c r="K450" s="109">
        <f t="shared" ref="K450:K456" si="78">F450/K$435*100</f>
        <v>87.796268280383259</v>
      </c>
      <c r="L450" s="24">
        <f t="shared" ref="L450:L456" si="79">G450/L$435*100</f>
        <v>83.508245877061469</v>
      </c>
      <c r="M450" s="4">
        <f t="shared" ref="M450:M456" si="80">H450/M$435*100</f>
        <v>89.969604863221889</v>
      </c>
      <c r="N450" s="4">
        <f t="shared" ref="N450:N456" si="81">I450/N$435*100</f>
        <v>88.512911843276925</v>
      </c>
      <c r="O450" s="4">
        <f t="shared" ref="O450:O456" si="82">J450/O$435*100</f>
        <v>88.392007611798277</v>
      </c>
      <c r="Q450" s="187"/>
    </row>
    <row r="451" spans="1:17" ht="15" customHeight="1" x14ac:dyDescent="0.15">
      <c r="B451" s="34" t="s">
        <v>1084</v>
      </c>
      <c r="C451" s="7"/>
      <c r="D451" s="7"/>
      <c r="E451" s="7"/>
      <c r="F451" s="18">
        <v>67</v>
      </c>
      <c r="G451" s="18">
        <v>40</v>
      </c>
      <c r="H451" s="18">
        <v>27</v>
      </c>
      <c r="I451" s="18">
        <v>34</v>
      </c>
      <c r="J451" s="67">
        <v>31</v>
      </c>
      <c r="K451" s="109">
        <f t="shared" si="78"/>
        <v>3.3787191124558746</v>
      </c>
      <c r="L451" s="24">
        <f t="shared" si="79"/>
        <v>5.9970014992503744</v>
      </c>
      <c r="M451" s="4">
        <f t="shared" si="80"/>
        <v>2.0516717325227964</v>
      </c>
      <c r="N451" s="4">
        <f t="shared" si="81"/>
        <v>3.0276046304541406</v>
      </c>
      <c r="O451" s="4">
        <f t="shared" si="82"/>
        <v>2.9495718363463368</v>
      </c>
      <c r="Q451" s="187"/>
    </row>
    <row r="452" spans="1:17" ht="15" customHeight="1" x14ac:dyDescent="0.15">
      <c r="B452" s="34" t="s">
        <v>1020</v>
      </c>
      <c r="C452" s="7"/>
      <c r="D452" s="7"/>
      <c r="E452" s="7"/>
      <c r="F452" s="18">
        <v>46</v>
      </c>
      <c r="G452" s="18">
        <v>24</v>
      </c>
      <c r="H452" s="18">
        <v>22</v>
      </c>
      <c r="I452" s="18">
        <v>19</v>
      </c>
      <c r="J452" s="67">
        <v>19</v>
      </c>
      <c r="K452" s="109">
        <f t="shared" si="78"/>
        <v>2.3197175995965709</v>
      </c>
      <c r="L452" s="24">
        <f t="shared" si="79"/>
        <v>3.5982008995502248</v>
      </c>
      <c r="M452" s="4">
        <f t="shared" si="80"/>
        <v>1.6717325227963524</v>
      </c>
      <c r="N452" s="4">
        <f t="shared" si="81"/>
        <v>1.6918967052537845</v>
      </c>
      <c r="O452" s="4">
        <f t="shared" si="82"/>
        <v>1.8078020932445291</v>
      </c>
      <c r="Q452" s="187"/>
    </row>
    <row r="453" spans="1:17" ht="15" customHeight="1" x14ac:dyDescent="0.15">
      <c r="B453" s="34" t="s">
        <v>1021</v>
      </c>
      <c r="C453" s="7"/>
      <c r="D453" s="7"/>
      <c r="E453" s="7"/>
      <c r="F453" s="18">
        <v>15</v>
      </c>
      <c r="G453" s="18">
        <v>7</v>
      </c>
      <c r="H453" s="18">
        <v>8</v>
      </c>
      <c r="I453" s="18">
        <v>3</v>
      </c>
      <c r="J453" s="67">
        <v>3</v>
      </c>
      <c r="K453" s="109">
        <f t="shared" si="78"/>
        <v>0.75642965204236012</v>
      </c>
      <c r="L453" s="24">
        <f t="shared" si="79"/>
        <v>1.0494752623688157</v>
      </c>
      <c r="M453" s="4">
        <f t="shared" si="80"/>
        <v>0.60790273556231</v>
      </c>
      <c r="N453" s="4">
        <f t="shared" si="81"/>
        <v>0.26714158504007124</v>
      </c>
      <c r="O453" s="4">
        <f t="shared" si="82"/>
        <v>0.28544243577545197</v>
      </c>
      <c r="Q453" s="187"/>
    </row>
    <row r="454" spans="1:17" ht="15" customHeight="1" x14ac:dyDescent="0.15">
      <c r="B454" s="34" t="s">
        <v>1022</v>
      </c>
      <c r="C454" s="7"/>
      <c r="D454" s="7"/>
      <c r="E454" s="7"/>
      <c r="F454" s="18">
        <v>9</v>
      </c>
      <c r="G454" s="18">
        <v>3</v>
      </c>
      <c r="H454" s="18">
        <v>6</v>
      </c>
      <c r="I454" s="18">
        <v>2</v>
      </c>
      <c r="J454" s="67">
        <v>2</v>
      </c>
      <c r="K454" s="109">
        <f t="shared" si="78"/>
        <v>0.45385779122541603</v>
      </c>
      <c r="L454" s="24">
        <f t="shared" si="79"/>
        <v>0.4497751124437781</v>
      </c>
      <c r="M454" s="4">
        <f t="shared" si="80"/>
        <v>0.45592705167173248</v>
      </c>
      <c r="N454" s="4">
        <f t="shared" si="81"/>
        <v>0.17809439002671415</v>
      </c>
      <c r="O454" s="4">
        <f t="shared" si="82"/>
        <v>0.19029495718363465</v>
      </c>
      <c r="Q454" s="187"/>
    </row>
    <row r="455" spans="1:17" ht="15" customHeight="1" x14ac:dyDescent="0.15">
      <c r="B455" s="34" t="s">
        <v>1023</v>
      </c>
      <c r="C455" s="7"/>
      <c r="D455" s="7"/>
      <c r="E455" s="7"/>
      <c r="F455" s="18">
        <v>5</v>
      </c>
      <c r="G455" s="18">
        <v>3</v>
      </c>
      <c r="H455" s="18">
        <v>2</v>
      </c>
      <c r="I455" s="18">
        <v>5</v>
      </c>
      <c r="J455" s="67">
        <v>5</v>
      </c>
      <c r="K455" s="109">
        <f t="shared" si="78"/>
        <v>0.25214321734745332</v>
      </c>
      <c r="L455" s="24">
        <f t="shared" si="79"/>
        <v>0.4497751124437781</v>
      </c>
      <c r="M455" s="4">
        <f t="shared" si="80"/>
        <v>0.1519756838905775</v>
      </c>
      <c r="N455" s="4">
        <f t="shared" si="81"/>
        <v>0.44523597506678536</v>
      </c>
      <c r="O455" s="4">
        <f t="shared" si="82"/>
        <v>0.47573739295908657</v>
      </c>
      <c r="Q455" s="187"/>
    </row>
    <row r="456" spans="1:17" ht="15" customHeight="1" x14ac:dyDescent="0.15">
      <c r="B456" s="34" t="s">
        <v>158</v>
      </c>
      <c r="C456" s="36"/>
      <c r="D456" s="36"/>
      <c r="E456" s="36"/>
      <c r="F456" s="19">
        <v>100</v>
      </c>
      <c r="G456" s="19">
        <v>33</v>
      </c>
      <c r="H456" s="19">
        <v>67</v>
      </c>
      <c r="I456" s="19">
        <v>66</v>
      </c>
      <c r="J456" s="72">
        <v>62</v>
      </c>
      <c r="K456" s="113">
        <f t="shared" si="78"/>
        <v>5.0428643469490675</v>
      </c>
      <c r="L456" s="26">
        <f t="shared" si="79"/>
        <v>4.9475262368815596</v>
      </c>
      <c r="M456" s="5">
        <f t="shared" si="80"/>
        <v>5.0911854103343464</v>
      </c>
      <c r="N456" s="5">
        <f t="shared" si="81"/>
        <v>5.8771148708815675</v>
      </c>
      <c r="O456" s="5">
        <f t="shared" si="82"/>
        <v>5.8991436726926736</v>
      </c>
      <c r="Q456" s="187"/>
    </row>
    <row r="457" spans="1:17" ht="15" customHeight="1" x14ac:dyDescent="0.15">
      <c r="B457" s="38" t="s">
        <v>1</v>
      </c>
      <c r="C457" s="28"/>
      <c r="D457" s="28"/>
      <c r="E457" s="29"/>
      <c r="F457" s="39">
        <f t="shared" ref="F457:O457" si="83">SUM(F450:F456)</f>
        <v>1983</v>
      </c>
      <c r="G457" s="39">
        <f t="shared" si="83"/>
        <v>667</v>
      </c>
      <c r="H457" s="39">
        <f t="shared" si="83"/>
        <v>1316</v>
      </c>
      <c r="I457" s="39">
        <f t="shared" si="83"/>
        <v>1123</v>
      </c>
      <c r="J457" s="68">
        <f t="shared" si="83"/>
        <v>1051</v>
      </c>
      <c r="K457" s="110">
        <f t="shared" si="83"/>
        <v>100</v>
      </c>
      <c r="L457" s="25">
        <f t="shared" si="83"/>
        <v>99.999999999999986</v>
      </c>
      <c r="M457" s="6">
        <f t="shared" si="83"/>
        <v>100</v>
      </c>
      <c r="N457" s="6">
        <f t="shared" si="83"/>
        <v>99.999999999999972</v>
      </c>
      <c r="O457" s="6">
        <f t="shared" si="83"/>
        <v>100</v>
      </c>
    </row>
    <row r="458" spans="1:17" ht="15" customHeight="1" x14ac:dyDescent="0.15">
      <c r="B458" s="38" t="s">
        <v>1017</v>
      </c>
      <c r="C458" s="28"/>
      <c r="D458" s="28"/>
      <c r="E458" s="29"/>
      <c r="F458" s="71">
        <v>0.21821114864413774</v>
      </c>
      <c r="G458" s="71">
        <v>0.30639106717976278</v>
      </c>
      <c r="H458" s="71">
        <v>0.17345048543229899</v>
      </c>
      <c r="I458" s="71">
        <v>0.20058649525659031</v>
      </c>
      <c r="J458" s="71">
        <v>0.21154076422954934</v>
      </c>
      <c r="K458" s="1"/>
    </row>
    <row r="459" spans="1:17" ht="15" customHeight="1" x14ac:dyDescent="0.15">
      <c r="B459" s="38" t="s">
        <v>1018</v>
      </c>
      <c r="C459" s="28"/>
      <c r="D459" s="28"/>
      <c r="E459" s="29"/>
      <c r="F459" s="71">
        <v>2.8936027668796571</v>
      </c>
      <c r="G459" s="71">
        <v>2.5227524232723324</v>
      </c>
      <c r="H459" s="71">
        <v>3.3329177893067912</v>
      </c>
      <c r="I459" s="71">
        <v>3.3653956426383487</v>
      </c>
      <c r="J459" s="71">
        <v>3.4868969303837383</v>
      </c>
      <c r="K459" s="1"/>
    </row>
    <row r="460" spans="1:17" ht="15" customHeight="1" x14ac:dyDescent="0.15">
      <c r="B460" s="38" t="s">
        <v>1082</v>
      </c>
      <c r="C460" s="28"/>
      <c r="D460" s="28"/>
      <c r="E460" s="29"/>
      <c r="F460" s="71">
        <v>25</v>
      </c>
      <c r="G460" s="71">
        <v>15</v>
      </c>
      <c r="H460" s="71">
        <v>25</v>
      </c>
      <c r="I460" s="71">
        <v>29.166666666666668</v>
      </c>
      <c r="J460" s="71">
        <v>29.166666666666668</v>
      </c>
      <c r="K460" s="1"/>
    </row>
    <row r="461" spans="1:17" ht="15" customHeight="1" x14ac:dyDescent="0.15">
      <c r="A461" s="7"/>
      <c r="B461" s="7"/>
      <c r="C461" s="85"/>
      <c r="D461" s="7"/>
      <c r="E461" s="7"/>
      <c r="I461" s="1"/>
      <c r="K461" s="1"/>
      <c r="M461" s="31"/>
      <c r="P461" s="31"/>
    </row>
    <row r="462" spans="1:17" ht="15" customHeight="1" x14ac:dyDescent="0.15">
      <c r="A462" s="1" t="s">
        <v>698</v>
      </c>
      <c r="B462" s="22"/>
      <c r="H462" s="1"/>
      <c r="I462" s="1"/>
      <c r="J462" s="1"/>
      <c r="K462" s="1"/>
    </row>
    <row r="463" spans="1:17" ht="13.65" customHeight="1" x14ac:dyDescent="0.15">
      <c r="B463" s="64"/>
      <c r="C463" s="33"/>
      <c r="D463" s="33"/>
      <c r="E463" s="33"/>
      <c r="F463" s="79"/>
      <c r="G463" s="86"/>
      <c r="H463" s="83" t="s">
        <v>2</v>
      </c>
      <c r="I463" s="86"/>
      <c r="J463" s="86"/>
      <c r="K463" s="106"/>
      <c r="L463" s="86"/>
      <c r="M463" s="83" t="s">
        <v>3</v>
      </c>
      <c r="N463" s="86"/>
      <c r="O463" s="84"/>
    </row>
    <row r="464" spans="1:17" ht="22.65" customHeight="1" x14ac:dyDescent="0.15">
      <c r="B464" s="34"/>
      <c r="C464" s="7"/>
      <c r="D464" s="7"/>
      <c r="E464" s="75"/>
      <c r="F464" s="96" t="s">
        <v>512</v>
      </c>
      <c r="G464" s="96" t="s">
        <v>210</v>
      </c>
      <c r="H464" s="96" t="s">
        <v>211</v>
      </c>
      <c r="I464" s="96" t="s">
        <v>514</v>
      </c>
      <c r="J464" s="102" t="s">
        <v>213</v>
      </c>
      <c r="K464" s="105" t="s">
        <v>512</v>
      </c>
      <c r="L464" s="96" t="s">
        <v>210</v>
      </c>
      <c r="M464" s="96" t="s">
        <v>211</v>
      </c>
      <c r="N464" s="96" t="s">
        <v>514</v>
      </c>
      <c r="O464" s="96" t="s">
        <v>213</v>
      </c>
    </row>
    <row r="465" spans="2:17" ht="12" customHeight="1" x14ac:dyDescent="0.15">
      <c r="B465" s="35"/>
      <c r="C465" s="36"/>
      <c r="D465" s="36"/>
      <c r="E465" s="76"/>
      <c r="F465" s="37"/>
      <c r="G465" s="37"/>
      <c r="H465" s="37"/>
      <c r="I465" s="37"/>
      <c r="J465" s="66"/>
      <c r="K465" s="107">
        <f>F$383</f>
        <v>1983</v>
      </c>
      <c r="L465" s="2">
        <f t="shared" ref="L465" si="84">G$383</f>
        <v>667</v>
      </c>
      <c r="M465" s="2">
        <f t="shared" ref="M465" si="85">H$383</f>
        <v>1316</v>
      </c>
      <c r="N465" s="2">
        <f t="shared" ref="N465" si="86">I$383</f>
        <v>1123</v>
      </c>
      <c r="O465" s="2">
        <f t="shared" ref="O465" si="87">J$383</f>
        <v>1051</v>
      </c>
    </row>
    <row r="466" spans="2:17" ht="15" customHeight="1" x14ac:dyDescent="0.15">
      <c r="B466" s="34" t="s">
        <v>1024</v>
      </c>
      <c r="C466" s="7"/>
      <c r="D466" s="7"/>
      <c r="E466" s="7"/>
      <c r="F466" s="18">
        <v>1741</v>
      </c>
      <c r="G466" s="18">
        <v>557</v>
      </c>
      <c r="H466" s="18">
        <v>1184</v>
      </c>
      <c r="I466" s="18">
        <v>994</v>
      </c>
      <c r="J466" s="67">
        <v>929</v>
      </c>
      <c r="K466" s="109">
        <f t="shared" ref="K466:O472" si="88">F466/K$465*100</f>
        <v>87.796268280383259</v>
      </c>
      <c r="L466" s="24">
        <f t="shared" si="88"/>
        <v>83.508245877061469</v>
      </c>
      <c r="M466" s="4">
        <f t="shared" si="88"/>
        <v>89.969604863221889</v>
      </c>
      <c r="N466" s="4">
        <f t="shared" si="88"/>
        <v>88.512911843276925</v>
      </c>
      <c r="O466" s="4">
        <f t="shared" si="88"/>
        <v>88.392007611798277</v>
      </c>
      <c r="Q466" s="187"/>
    </row>
    <row r="467" spans="2:17" ht="15" customHeight="1" x14ac:dyDescent="0.15">
      <c r="B467" s="34" t="s">
        <v>1094</v>
      </c>
      <c r="C467" s="7"/>
      <c r="D467" s="7"/>
      <c r="E467" s="7"/>
      <c r="F467" s="18">
        <v>73</v>
      </c>
      <c r="G467" s="18">
        <v>31</v>
      </c>
      <c r="H467" s="18">
        <v>42</v>
      </c>
      <c r="I467" s="18">
        <v>34</v>
      </c>
      <c r="J467" s="67">
        <v>32</v>
      </c>
      <c r="K467" s="109">
        <f t="shared" si="88"/>
        <v>3.681290973272819</v>
      </c>
      <c r="L467" s="24">
        <f t="shared" si="88"/>
        <v>4.6476761619190405</v>
      </c>
      <c r="M467" s="4">
        <f t="shared" si="88"/>
        <v>3.1914893617021276</v>
      </c>
      <c r="N467" s="4">
        <f t="shared" si="88"/>
        <v>3.0276046304541406</v>
      </c>
      <c r="O467" s="4">
        <f t="shared" si="88"/>
        <v>3.0447193149381544</v>
      </c>
      <c r="Q467" s="187"/>
    </row>
    <row r="468" spans="2:17" ht="15" customHeight="1" x14ac:dyDescent="0.15">
      <c r="B468" s="34" t="s">
        <v>1025</v>
      </c>
      <c r="C468" s="7"/>
      <c r="D468" s="7"/>
      <c r="E468" s="7"/>
      <c r="F468" s="18">
        <v>43</v>
      </c>
      <c r="G468" s="18">
        <v>25</v>
      </c>
      <c r="H468" s="18">
        <v>18</v>
      </c>
      <c r="I468" s="18">
        <v>21</v>
      </c>
      <c r="J468" s="67">
        <v>20</v>
      </c>
      <c r="K468" s="109">
        <f t="shared" si="88"/>
        <v>2.1684316691880987</v>
      </c>
      <c r="L468" s="24">
        <f t="shared" si="88"/>
        <v>3.7481259370314843</v>
      </c>
      <c r="M468" s="4">
        <f t="shared" si="88"/>
        <v>1.3677811550151975</v>
      </c>
      <c r="N468" s="4">
        <f t="shared" si="88"/>
        <v>1.8699910952804988</v>
      </c>
      <c r="O468" s="4">
        <f t="shared" si="88"/>
        <v>1.9029495718363463</v>
      </c>
      <c r="Q468" s="187"/>
    </row>
    <row r="469" spans="2:17" ht="15" customHeight="1" x14ac:dyDescent="0.15">
      <c r="B469" s="34" t="s">
        <v>1026</v>
      </c>
      <c r="C469" s="7"/>
      <c r="D469" s="7"/>
      <c r="E469" s="7"/>
      <c r="F469" s="18">
        <v>21</v>
      </c>
      <c r="G469" s="18">
        <v>18</v>
      </c>
      <c r="H469" s="18">
        <v>3</v>
      </c>
      <c r="I469" s="18">
        <v>4</v>
      </c>
      <c r="J469" s="67">
        <v>4</v>
      </c>
      <c r="K469" s="109">
        <f t="shared" si="88"/>
        <v>1.059001512859304</v>
      </c>
      <c r="L469" s="24">
        <f t="shared" si="88"/>
        <v>2.6986506746626686</v>
      </c>
      <c r="M469" s="4">
        <f t="shared" si="88"/>
        <v>0.22796352583586624</v>
      </c>
      <c r="N469" s="4">
        <f t="shared" si="88"/>
        <v>0.3561887800534283</v>
      </c>
      <c r="O469" s="4">
        <f t="shared" si="88"/>
        <v>0.3805899143672693</v>
      </c>
      <c r="Q469" s="187"/>
    </row>
    <row r="470" spans="2:17" ht="15" customHeight="1" x14ac:dyDescent="0.15">
      <c r="B470" s="34" t="s">
        <v>1027</v>
      </c>
      <c r="C470" s="7"/>
      <c r="D470" s="7"/>
      <c r="E470" s="7"/>
      <c r="F470" s="18">
        <v>4</v>
      </c>
      <c r="G470" s="18">
        <v>2</v>
      </c>
      <c r="H470" s="18">
        <v>2</v>
      </c>
      <c r="I470" s="18">
        <v>4</v>
      </c>
      <c r="J470" s="67">
        <v>4</v>
      </c>
      <c r="K470" s="109">
        <f t="shared" si="88"/>
        <v>0.20171457387796271</v>
      </c>
      <c r="L470" s="24">
        <f t="shared" si="88"/>
        <v>0.29985007496251875</v>
      </c>
      <c r="M470" s="4">
        <f t="shared" si="88"/>
        <v>0.1519756838905775</v>
      </c>
      <c r="N470" s="4">
        <f t="shared" si="88"/>
        <v>0.3561887800534283</v>
      </c>
      <c r="O470" s="4">
        <f t="shared" si="88"/>
        <v>0.3805899143672693</v>
      </c>
      <c r="Q470" s="187"/>
    </row>
    <row r="471" spans="2:17" ht="15" customHeight="1" x14ac:dyDescent="0.15">
      <c r="B471" s="34" t="s">
        <v>1028</v>
      </c>
      <c r="C471" s="7"/>
      <c r="D471" s="7"/>
      <c r="E471" s="7"/>
      <c r="F471" s="18">
        <v>6</v>
      </c>
      <c r="G471" s="18">
        <v>3</v>
      </c>
      <c r="H471" s="18">
        <v>3</v>
      </c>
      <c r="I471" s="18">
        <v>2</v>
      </c>
      <c r="J471" s="67">
        <v>2</v>
      </c>
      <c r="K471" s="109">
        <f t="shared" si="88"/>
        <v>0.30257186081694404</v>
      </c>
      <c r="L471" s="24">
        <f t="shared" si="88"/>
        <v>0.4497751124437781</v>
      </c>
      <c r="M471" s="4">
        <f t="shared" si="88"/>
        <v>0.22796352583586624</v>
      </c>
      <c r="N471" s="4">
        <f t="shared" si="88"/>
        <v>0.17809439002671415</v>
      </c>
      <c r="O471" s="4">
        <f t="shared" si="88"/>
        <v>0.19029495718363465</v>
      </c>
      <c r="Q471" s="187"/>
    </row>
    <row r="472" spans="2:17" ht="15" customHeight="1" x14ac:dyDescent="0.15">
      <c r="B472" s="34" t="s">
        <v>158</v>
      </c>
      <c r="C472" s="36"/>
      <c r="D472" s="36"/>
      <c r="E472" s="36"/>
      <c r="F472" s="19">
        <v>95</v>
      </c>
      <c r="G472" s="19">
        <v>31</v>
      </c>
      <c r="H472" s="19">
        <v>64</v>
      </c>
      <c r="I472" s="19">
        <v>64</v>
      </c>
      <c r="J472" s="72">
        <v>60</v>
      </c>
      <c r="K472" s="113">
        <f t="shared" si="88"/>
        <v>4.7907211296016143</v>
      </c>
      <c r="L472" s="26">
        <f t="shared" si="88"/>
        <v>4.6476761619190405</v>
      </c>
      <c r="M472" s="5">
        <f t="shared" si="88"/>
        <v>4.86322188449848</v>
      </c>
      <c r="N472" s="5">
        <f t="shared" si="88"/>
        <v>5.6990204808548528</v>
      </c>
      <c r="O472" s="5">
        <f t="shared" si="88"/>
        <v>5.7088487155090393</v>
      </c>
      <c r="Q472" s="187"/>
    </row>
    <row r="473" spans="2:17" ht="15" customHeight="1" x14ac:dyDescent="0.15">
      <c r="B473" s="38" t="s">
        <v>1</v>
      </c>
      <c r="C473" s="28"/>
      <c r="D473" s="28"/>
      <c r="E473" s="29"/>
      <c r="F473" s="39">
        <f t="shared" ref="F473:O473" si="89">SUM(F466:F472)</f>
        <v>1983</v>
      </c>
      <c r="G473" s="39">
        <f t="shared" si="89"/>
        <v>667</v>
      </c>
      <c r="H473" s="39">
        <f t="shared" si="89"/>
        <v>1316</v>
      </c>
      <c r="I473" s="39">
        <f t="shared" si="89"/>
        <v>1123</v>
      </c>
      <c r="J473" s="68">
        <f t="shared" si="89"/>
        <v>1051</v>
      </c>
      <c r="K473" s="110">
        <f t="shared" si="89"/>
        <v>100</v>
      </c>
      <c r="L473" s="25">
        <f t="shared" si="89"/>
        <v>100</v>
      </c>
      <c r="M473" s="6">
        <f t="shared" si="89"/>
        <v>100</v>
      </c>
      <c r="N473" s="6">
        <f t="shared" si="89"/>
        <v>99.999999999999986</v>
      </c>
      <c r="O473" s="6">
        <f t="shared" si="89"/>
        <v>99.999999999999972</v>
      </c>
    </row>
    <row r="474" spans="2:17" ht="15" customHeight="1" x14ac:dyDescent="0.15">
      <c r="B474" s="38" t="s">
        <v>1045</v>
      </c>
      <c r="C474" s="28"/>
      <c r="D474" s="28"/>
      <c r="E474" s="29"/>
      <c r="F474" s="71">
        <v>0.1996822033898305</v>
      </c>
      <c r="G474" s="71">
        <v>0.3411949685534591</v>
      </c>
      <c r="H474" s="71">
        <v>0.12779552715654952</v>
      </c>
      <c r="I474" s="71">
        <v>0.15108593012275731</v>
      </c>
      <c r="J474" s="71">
        <v>0.1574167507568113</v>
      </c>
      <c r="K474" s="1"/>
    </row>
    <row r="475" spans="2:17" ht="15" customHeight="1" x14ac:dyDescent="0.15">
      <c r="B475" s="38" t="s">
        <v>1046</v>
      </c>
      <c r="C475" s="28"/>
      <c r="D475" s="28"/>
      <c r="E475" s="29"/>
      <c r="F475" s="71">
        <v>2.564625850340136</v>
      </c>
      <c r="G475" s="71">
        <v>2.7468354430379747</v>
      </c>
      <c r="H475" s="71">
        <v>2.3529411764705883</v>
      </c>
      <c r="I475" s="71">
        <v>2.4615384615384617</v>
      </c>
      <c r="J475" s="71">
        <v>2.5161290322580645</v>
      </c>
      <c r="K475" s="1"/>
    </row>
    <row r="476" spans="2:17" ht="15" customHeight="1" x14ac:dyDescent="0.15">
      <c r="B476" s="85" t="s">
        <v>150</v>
      </c>
      <c r="H476" s="1"/>
      <c r="I476" s="1"/>
      <c r="J476" s="1"/>
      <c r="K476" s="1"/>
    </row>
    <row r="477" spans="2:17" ht="13.65" customHeight="1" x14ac:dyDescent="0.15">
      <c r="B477" s="64"/>
      <c r="C477" s="33"/>
      <c r="D477" s="33"/>
      <c r="E477" s="33"/>
      <c r="F477" s="79"/>
      <c r="G477" s="86"/>
      <c r="H477" s="83" t="s">
        <v>2</v>
      </c>
      <c r="I477" s="86"/>
      <c r="J477" s="86"/>
      <c r="K477" s="106"/>
      <c r="L477" s="86"/>
      <c r="M477" s="83" t="s">
        <v>3</v>
      </c>
      <c r="N477" s="86"/>
      <c r="O477" s="84"/>
    </row>
    <row r="478" spans="2:17" ht="22.65" customHeight="1" x14ac:dyDescent="0.15">
      <c r="B478" s="34"/>
      <c r="C478" s="7"/>
      <c r="D478" s="7"/>
      <c r="E478" s="75"/>
      <c r="F478" s="96" t="s">
        <v>512</v>
      </c>
      <c r="G478" s="96" t="s">
        <v>210</v>
      </c>
      <c r="H478" s="96" t="s">
        <v>211</v>
      </c>
      <c r="I478" s="96" t="s">
        <v>514</v>
      </c>
      <c r="J478" s="102" t="s">
        <v>213</v>
      </c>
      <c r="K478" s="105" t="s">
        <v>512</v>
      </c>
      <c r="L478" s="96" t="s">
        <v>210</v>
      </c>
      <c r="M478" s="96" t="s">
        <v>211</v>
      </c>
      <c r="N478" s="96" t="s">
        <v>514</v>
      </c>
      <c r="O478" s="96" t="s">
        <v>213</v>
      </c>
    </row>
    <row r="479" spans="2:17" ht="12" customHeight="1" x14ac:dyDescent="0.15">
      <c r="B479" s="35"/>
      <c r="C479" s="36"/>
      <c r="D479" s="36"/>
      <c r="E479" s="76"/>
      <c r="F479" s="37"/>
      <c r="G479" s="37"/>
      <c r="H479" s="37"/>
      <c r="I479" s="37"/>
      <c r="J479" s="66"/>
      <c r="K479" s="107">
        <f>F$383</f>
        <v>1983</v>
      </c>
      <c r="L479" s="2">
        <f t="shared" ref="L479" si="90">G$383</f>
        <v>667</v>
      </c>
      <c r="M479" s="2">
        <f t="shared" ref="M479" si="91">H$383</f>
        <v>1316</v>
      </c>
      <c r="N479" s="2">
        <f t="shared" ref="N479" si="92">I$383</f>
        <v>1123</v>
      </c>
      <c r="O479" s="2">
        <f t="shared" ref="O479" si="93">J$383</f>
        <v>1051</v>
      </c>
    </row>
    <row r="480" spans="2:17" ht="15" customHeight="1" x14ac:dyDescent="0.15">
      <c r="B480" s="34" t="s">
        <v>1024</v>
      </c>
      <c r="C480" s="7"/>
      <c r="D480" s="7"/>
      <c r="E480" s="7"/>
      <c r="F480" s="18">
        <v>1741</v>
      </c>
      <c r="G480" s="18">
        <v>557</v>
      </c>
      <c r="H480" s="18">
        <v>1184</v>
      </c>
      <c r="I480" s="18">
        <v>994</v>
      </c>
      <c r="J480" s="67">
        <v>929</v>
      </c>
      <c r="K480" s="109">
        <f t="shared" ref="K480:K486" si="94">F480/K$465*100</f>
        <v>87.796268280383259</v>
      </c>
      <c r="L480" s="24">
        <f t="shared" ref="L480:L486" si="95">G480/L$465*100</f>
        <v>83.508245877061469</v>
      </c>
      <c r="M480" s="4">
        <f t="shared" ref="M480:M486" si="96">H480/M$465*100</f>
        <v>89.969604863221889</v>
      </c>
      <c r="N480" s="4">
        <f t="shared" ref="N480:N486" si="97">I480/N$465*100</f>
        <v>88.512911843276925</v>
      </c>
      <c r="O480" s="4">
        <f t="shared" ref="O480:O486" si="98">J480/O$465*100</f>
        <v>88.392007611798277</v>
      </c>
      <c r="Q480" s="187"/>
    </row>
    <row r="481" spans="1:17" ht="15" customHeight="1" x14ac:dyDescent="0.15">
      <c r="B481" s="34" t="s">
        <v>1085</v>
      </c>
      <c r="C481" s="7"/>
      <c r="D481" s="7"/>
      <c r="E481" s="7"/>
      <c r="F481" s="18">
        <v>65</v>
      </c>
      <c r="G481" s="18">
        <v>39</v>
      </c>
      <c r="H481" s="18">
        <v>26</v>
      </c>
      <c r="I481" s="18">
        <v>32</v>
      </c>
      <c r="J481" s="67">
        <v>29</v>
      </c>
      <c r="K481" s="109">
        <f t="shared" si="94"/>
        <v>3.2778618255168936</v>
      </c>
      <c r="L481" s="24">
        <f t="shared" si="95"/>
        <v>5.8470764617691158</v>
      </c>
      <c r="M481" s="4">
        <f t="shared" si="96"/>
        <v>1.9756838905775076</v>
      </c>
      <c r="N481" s="4">
        <f t="shared" si="97"/>
        <v>2.8495102404274264</v>
      </c>
      <c r="O481" s="4">
        <f t="shared" si="98"/>
        <v>2.759276879162702</v>
      </c>
      <c r="Q481" s="187"/>
    </row>
    <row r="482" spans="1:17" ht="15" customHeight="1" x14ac:dyDescent="0.15">
      <c r="B482" s="34" t="s">
        <v>1025</v>
      </c>
      <c r="C482" s="7"/>
      <c r="D482" s="7"/>
      <c r="E482" s="7"/>
      <c r="F482" s="18">
        <v>44</v>
      </c>
      <c r="G482" s="18">
        <v>24</v>
      </c>
      <c r="H482" s="18">
        <v>20</v>
      </c>
      <c r="I482" s="18">
        <v>17</v>
      </c>
      <c r="J482" s="67">
        <v>17</v>
      </c>
      <c r="K482" s="109">
        <f t="shared" si="94"/>
        <v>2.2188603126575899</v>
      </c>
      <c r="L482" s="24">
        <f t="shared" si="95"/>
        <v>3.5982008995502248</v>
      </c>
      <c r="M482" s="4">
        <f t="shared" si="96"/>
        <v>1.5197568389057752</v>
      </c>
      <c r="N482" s="4">
        <f t="shared" si="97"/>
        <v>1.5138023152270703</v>
      </c>
      <c r="O482" s="4">
        <f t="shared" si="98"/>
        <v>1.6175071360608944</v>
      </c>
      <c r="Q482" s="187"/>
    </row>
    <row r="483" spans="1:17" ht="15" customHeight="1" x14ac:dyDescent="0.15">
      <c r="B483" s="34" t="s">
        <v>1026</v>
      </c>
      <c r="C483" s="7"/>
      <c r="D483" s="7"/>
      <c r="E483" s="7"/>
      <c r="F483" s="18">
        <v>17</v>
      </c>
      <c r="G483" s="18">
        <v>8</v>
      </c>
      <c r="H483" s="18">
        <v>9</v>
      </c>
      <c r="I483" s="18">
        <v>5</v>
      </c>
      <c r="J483" s="67">
        <v>5</v>
      </c>
      <c r="K483" s="109">
        <f t="shared" si="94"/>
        <v>0.85728693898134145</v>
      </c>
      <c r="L483" s="24">
        <f t="shared" si="95"/>
        <v>1.199400299850075</v>
      </c>
      <c r="M483" s="4">
        <f t="shared" si="96"/>
        <v>0.68389057750759874</v>
      </c>
      <c r="N483" s="4">
        <f t="shared" si="97"/>
        <v>0.44523597506678536</v>
      </c>
      <c r="O483" s="4">
        <f t="shared" si="98"/>
        <v>0.47573739295908657</v>
      </c>
      <c r="Q483" s="187"/>
    </row>
    <row r="484" spans="1:17" ht="15" customHeight="1" x14ac:dyDescent="0.15">
      <c r="B484" s="34" t="s">
        <v>1027</v>
      </c>
      <c r="C484" s="7"/>
      <c r="D484" s="7"/>
      <c r="E484" s="7"/>
      <c r="F484" s="18">
        <v>9</v>
      </c>
      <c r="G484" s="18">
        <v>3</v>
      </c>
      <c r="H484" s="18">
        <v>6</v>
      </c>
      <c r="I484" s="18">
        <v>0</v>
      </c>
      <c r="J484" s="67">
        <v>0</v>
      </c>
      <c r="K484" s="109">
        <f t="shared" si="94"/>
        <v>0.45385779122541603</v>
      </c>
      <c r="L484" s="24">
        <f t="shared" si="95"/>
        <v>0.4497751124437781</v>
      </c>
      <c r="M484" s="4">
        <f t="shared" si="96"/>
        <v>0.45592705167173248</v>
      </c>
      <c r="N484" s="4">
        <f t="shared" si="97"/>
        <v>0</v>
      </c>
      <c r="O484" s="4">
        <f t="shared" si="98"/>
        <v>0</v>
      </c>
      <c r="Q484" s="187"/>
    </row>
    <row r="485" spans="1:17" ht="15" customHeight="1" x14ac:dyDescent="0.15">
      <c r="B485" s="34" t="s">
        <v>1028</v>
      </c>
      <c r="C485" s="7"/>
      <c r="D485" s="7"/>
      <c r="E485" s="7"/>
      <c r="F485" s="18">
        <v>5</v>
      </c>
      <c r="G485" s="18">
        <v>3</v>
      </c>
      <c r="H485" s="18">
        <v>2</v>
      </c>
      <c r="I485" s="18">
        <v>7</v>
      </c>
      <c r="J485" s="67">
        <v>7</v>
      </c>
      <c r="K485" s="109">
        <f t="shared" si="94"/>
        <v>0.25214321734745332</v>
      </c>
      <c r="L485" s="24">
        <f t="shared" si="95"/>
        <v>0.4497751124437781</v>
      </c>
      <c r="M485" s="4">
        <f t="shared" si="96"/>
        <v>0.1519756838905775</v>
      </c>
      <c r="N485" s="4">
        <f t="shared" si="97"/>
        <v>0.62333036509349959</v>
      </c>
      <c r="O485" s="4">
        <f t="shared" si="98"/>
        <v>0.66603235014272122</v>
      </c>
      <c r="Q485" s="187"/>
    </row>
    <row r="486" spans="1:17" ht="15" customHeight="1" x14ac:dyDescent="0.15">
      <c r="B486" s="34" t="s">
        <v>158</v>
      </c>
      <c r="C486" s="36"/>
      <c r="D486" s="36"/>
      <c r="E486" s="36"/>
      <c r="F486" s="19">
        <v>102</v>
      </c>
      <c r="G486" s="19">
        <v>33</v>
      </c>
      <c r="H486" s="19">
        <v>69</v>
      </c>
      <c r="I486" s="19">
        <v>68</v>
      </c>
      <c r="J486" s="72">
        <v>64</v>
      </c>
      <c r="K486" s="113">
        <f t="shared" si="94"/>
        <v>5.1437216338880489</v>
      </c>
      <c r="L486" s="26">
        <f t="shared" si="95"/>
        <v>4.9475262368815596</v>
      </c>
      <c r="M486" s="5">
        <f t="shared" si="96"/>
        <v>5.2431610942249236</v>
      </c>
      <c r="N486" s="5">
        <f t="shared" si="97"/>
        <v>6.0552092609082813</v>
      </c>
      <c r="O486" s="5">
        <f t="shared" si="98"/>
        <v>6.0894386298763088</v>
      </c>
      <c r="Q486" s="187"/>
    </row>
    <row r="487" spans="1:17" ht="15" customHeight="1" x14ac:dyDescent="0.15">
      <c r="B487" s="38" t="s">
        <v>1</v>
      </c>
      <c r="C487" s="28"/>
      <c r="D487" s="28"/>
      <c r="E487" s="29"/>
      <c r="F487" s="39">
        <f t="shared" ref="F487:O487" si="99">SUM(F480:F486)</f>
        <v>1983</v>
      </c>
      <c r="G487" s="39">
        <f t="shared" si="99"/>
        <v>667</v>
      </c>
      <c r="H487" s="39">
        <f t="shared" si="99"/>
        <v>1316</v>
      </c>
      <c r="I487" s="39">
        <f t="shared" si="99"/>
        <v>1123</v>
      </c>
      <c r="J487" s="68">
        <f t="shared" si="99"/>
        <v>1051</v>
      </c>
      <c r="K487" s="110">
        <f t="shared" si="99"/>
        <v>100</v>
      </c>
      <c r="L487" s="25">
        <f t="shared" si="99"/>
        <v>99.999999999999986</v>
      </c>
      <c r="M487" s="6">
        <f t="shared" si="99"/>
        <v>100.00000000000003</v>
      </c>
      <c r="N487" s="6">
        <f t="shared" si="99"/>
        <v>99.999999999999972</v>
      </c>
      <c r="O487" s="6">
        <f t="shared" si="99"/>
        <v>99.999999999999986</v>
      </c>
    </row>
    <row r="488" spans="1:17" ht="15" customHeight="1" x14ac:dyDescent="0.15">
      <c r="B488" s="38" t="s">
        <v>1045</v>
      </c>
      <c r="C488" s="28"/>
      <c r="D488" s="28"/>
      <c r="E488" s="29"/>
      <c r="F488" s="71">
        <v>0.22721402923979428</v>
      </c>
      <c r="G488" s="71">
        <v>0.31555005439815947</v>
      </c>
      <c r="H488" s="71">
        <v>0.1823022089106813</v>
      </c>
      <c r="I488" s="71">
        <v>0.2217610941076513</v>
      </c>
      <c r="J488" s="71">
        <v>0.23340485777140879</v>
      </c>
      <c r="K488" s="1"/>
    </row>
    <row r="489" spans="1:17" ht="15" customHeight="1" x14ac:dyDescent="0.15">
      <c r="B489" s="38" t="s">
        <v>1046</v>
      </c>
      <c r="C489" s="28"/>
      <c r="D489" s="28"/>
      <c r="E489" s="29"/>
      <c r="F489" s="71">
        <v>3.0527827785718076</v>
      </c>
      <c r="G489" s="71">
        <v>2.598165382966664</v>
      </c>
      <c r="H489" s="71">
        <v>3.6084262620891998</v>
      </c>
      <c r="I489" s="71">
        <v>3.8353762997306906</v>
      </c>
      <c r="J489" s="71">
        <v>3.9719068037996634</v>
      </c>
      <c r="K489" s="1"/>
    </row>
    <row r="490" spans="1:17" ht="15" customHeight="1" x14ac:dyDescent="0.15">
      <c r="B490" s="38" t="s">
        <v>1083</v>
      </c>
      <c r="C490" s="28"/>
      <c r="D490" s="28"/>
      <c r="E490" s="29"/>
      <c r="F490" s="71">
        <v>37.5</v>
      </c>
      <c r="G490" s="71">
        <v>15</v>
      </c>
      <c r="H490" s="71">
        <v>37.5</v>
      </c>
      <c r="I490" s="71">
        <v>33.333333333333329</v>
      </c>
      <c r="J490" s="71">
        <v>33.333333333333329</v>
      </c>
      <c r="K490" s="1"/>
    </row>
    <row r="491" spans="1:17" ht="15" customHeight="1" x14ac:dyDescent="0.15">
      <c r="B491" s="62"/>
      <c r="C491" s="62"/>
      <c r="D491" s="62"/>
      <c r="E491" s="45"/>
      <c r="F491" s="14"/>
      <c r="G491" s="14"/>
      <c r="H491" s="14"/>
      <c r="I491" s="23"/>
      <c r="J491" s="23"/>
      <c r="K491" s="23"/>
      <c r="L491" s="23"/>
      <c r="M491" s="23"/>
      <c r="N491" s="23"/>
      <c r="O491" s="23"/>
      <c r="P491" s="23"/>
    </row>
    <row r="492" spans="1:17" ht="15" customHeight="1" x14ac:dyDescent="0.15">
      <c r="A492" s="1" t="s">
        <v>699</v>
      </c>
      <c r="B492" s="22"/>
      <c r="H492" s="1"/>
      <c r="I492" s="1"/>
      <c r="J492" s="1"/>
      <c r="K492" s="1"/>
    </row>
    <row r="493" spans="1:17" ht="13.65" customHeight="1" x14ac:dyDescent="0.15">
      <c r="B493" s="64"/>
      <c r="C493" s="33"/>
      <c r="D493" s="33"/>
      <c r="E493" s="33"/>
      <c r="F493" s="79"/>
      <c r="G493" s="86"/>
      <c r="H493" s="83" t="s">
        <v>2</v>
      </c>
      <c r="I493" s="86"/>
      <c r="J493" s="86"/>
      <c r="K493" s="106"/>
      <c r="L493" s="86"/>
      <c r="M493" s="83" t="s">
        <v>3</v>
      </c>
      <c r="N493" s="86"/>
      <c r="O493" s="84"/>
    </row>
    <row r="494" spans="1:17" ht="22.65" customHeight="1" x14ac:dyDescent="0.15">
      <c r="B494" s="34"/>
      <c r="C494" s="7"/>
      <c r="D494" s="7"/>
      <c r="E494" s="75"/>
      <c r="F494" s="96" t="s">
        <v>512</v>
      </c>
      <c r="G494" s="96" t="s">
        <v>210</v>
      </c>
      <c r="H494" s="96" t="s">
        <v>211</v>
      </c>
      <c r="I494" s="96" t="s">
        <v>514</v>
      </c>
      <c r="J494" s="102" t="s">
        <v>213</v>
      </c>
      <c r="K494" s="105" t="s">
        <v>512</v>
      </c>
      <c r="L494" s="96" t="s">
        <v>210</v>
      </c>
      <c r="M494" s="96" t="s">
        <v>211</v>
      </c>
      <c r="N494" s="96" t="s">
        <v>514</v>
      </c>
      <c r="O494" s="96" t="s">
        <v>213</v>
      </c>
    </row>
    <row r="495" spans="1:17" ht="12" customHeight="1" x14ac:dyDescent="0.15">
      <c r="B495" s="35"/>
      <c r="C495" s="36"/>
      <c r="D495" s="36"/>
      <c r="E495" s="76"/>
      <c r="F495" s="37"/>
      <c r="G495" s="37"/>
      <c r="H495" s="37"/>
      <c r="I495" s="37"/>
      <c r="J495" s="66"/>
      <c r="K495" s="107">
        <f>F$383</f>
        <v>1983</v>
      </c>
      <c r="L495" s="2">
        <f t="shared" ref="L495" si="100">G$383</f>
        <v>667</v>
      </c>
      <c r="M495" s="2">
        <f t="shared" ref="M495" si="101">H$383</f>
        <v>1316</v>
      </c>
      <c r="N495" s="2">
        <f t="shared" ref="N495" si="102">I$383</f>
        <v>1123</v>
      </c>
      <c r="O495" s="2">
        <f t="shared" ref="O495" si="103">J$383</f>
        <v>1051</v>
      </c>
    </row>
    <row r="496" spans="1:17" ht="15" customHeight="1" x14ac:dyDescent="0.15">
      <c r="B496" s="34" t="s">
        <v>1019</v>
      </c>
      <c r="C496" s="7"/>
      <c r="D496" s="7"/>
      <c r="E496" s="7"/>
      <c r="F496" s="18">
        <v>1196</v>
      </c>
      <c r="G496" s="18">
        <v>309</v>
      </c>
      <c r="H496" s="18">
        <v>887</v>
      </c>
      <c r="I496" s="18">
        <v>806</v>
      </c>
      <c r="J496" s="67">
        <v>762</v>
      </c>
      <c r="K496" s="109">
        <f t="shared" ref="K496:O502" si="104">F496/K$495*100</f>
        <v>60.312657589510842</v>
      </c>
      <c r="L496" s="24">
        <f t="shared" si="104"/>
        <v>46.326836581709145</v>
      </c>
      <c r="M496" s="4">
        <f t="shared" si="104"/>
        <v>67.401215805471125</v>
      </c>
      <c r="N496" s="4">
        <f t="shared" si="104"/>
        <v>71.772039180765802</v>
      </c>
      <c r="O496" s="4">
        <f t="shared" si="104"/>
        <v>72.502378686964803</v>
      </c>
      <c r="Q496" s="187"/>
    </row>
    <row r="497" spans="2:17" ht="15" customHeight="1" x14ac:dyDescent="0.15">
      <c r="B497" s="34" t="s">
        <v>1093</v>
      </c>
      <c r="C497" s="7"/>
      <c r="D497" s="7"/>
      <c r="E497" s="7"/>
      <c r="F497" s="18">
        <v>203</v>
      </c>
      <c r="G497" s="18">
        <v>75</v>
      </c>
      <c r="H497" s="18">
        <v>128</v>
      </c>
      <c r="I497" s="18">
        <v>89</v>
      </c>
      <c r="J497" s="67">
        <v>84</v>
      </c>
      <c r="K497" s="109">
        <f t="shared" si="104"/>
        <v>10.237014624306607</v>
      </c>
      <c r="L497" s="24">
        <f t="shared" si="104"/>
        <v>11.244377811094452</v>
      </c>
      <c r="M497" s="4">
        <f t="shared" si="104"/>
        <v>9.7264437689969601</v>
      </c>
      <c r="N497" s="4">
        <f t="shared" si="104"/>
        <v>7.92520035618878</v>
      </c>
      <c r="O497" s="4">
        <f t="shared" si="104"/>
        <v>7.9923882017126555</v>
      </c>
      <c r="Q497" s="187"/>
    </row>
    <row r="498" spans="2:17" ht="15" customHeight="1" x14ac:dyDescent="0.15">
      <c r="B498" s="34" t="s">
        <v>1020</v>
      </c>
      <c r="C498" s="7"/>
      <c r="D498" s="7"/>
      <c r="E498" s="7"/>
      <c r="F498" s="18">
        <v>226</v>
      </c>
      <c r="G498" s="18">
        <v>93</v>
      </c>
      <c r="H498" s="18">
        <v>133</v>
      </c>
      <c r="I498" s="18">
        <v>94</v>
      </c>
      <c r="J498" s="67">
        <v>86</v>
      </c>
      <c r="K498" s="109">
        <f t="shared" si="104"/>
        <v>11.396873424104893</v>
      </c>
      <c r="L498" s="24">
        <f t="shared" si="104"/>
        <v>13.943028485757122</v>
      </c>
      <c r="M498" s="4">
        <f t="shared" si="104"/>
        <v>10.106382978723403</v>
      </c>
      <c r="N498" s="4">
        <f t="shared" si="104"/>
        <v>8.370436331255565</v>
      </c>
      <c r="O498" s="4">
        <f t="shared" si="104"/>
        <v>8.1826831588962889</v>
      </c>
      <c r="Q498" s="187"/>
    </row>
    <row r="499" spans="2:17" ht="15" customHeight="1" x14ac:dyDescent="0.15">
      <c r="B499" s="34" t="s">
        <v>1021</v>
      </c>
      <c r="C499" s="7"/>
      <c r="D499" s="7"/>
      <c r="E499" s="7"/>
      <c r="F499" s="18">
        <v>94</v>
      </c>
      <c r="G499" s="18">
        <v>51</v>
      </c>
      <c r="H499" s="18">
        <v>43</v>
      </c>
      <c r="I499" s="18">
        <v>38</v>
      </c>
      <c r="J499" s="67">
        <v>34</v>
      </c>
      <c r="K499" s="109">
        <f t="shared" si="104"/>
        <v>4.7402924861321232</v>
      </c>
      <c r="L499" s="24">
        <f t="shared" si="104"/>
        <v>7.6461769115442282</v>
      </c>
      <c r="M499" s="4">
        <f t="shared" si="104"/>
        <v>3.2674772036474162</v>
      </c>
      <c r="N499" s="4">
        <f t="shared" si="104"/>
        <v>3.3837934105075691</v>
      </c>
      <c r="O499" s="4">
        <f t="shared" si="104"/>
        <v>3.2350142721217887</v>
      </c>
      <c r="Q499" s="187"/>
    </row>
    <row r="500" spans="2:17" ht="15" customHeight="1" x14ac:dyDescent="0.15">
      <c r="B500" s="34" t="s">
        <v>1022</v>
      </c>
      <c r="C500" s="7"/>
      <c r="D500" s="7"/>
      <c r="E500" s="7"/>
      <c r="F500" s="18">
        <v>76</v>
      </c>
      <c r="G500" s="18">
        <v>45</v>
      </c>
      <c r="H500" s="18">
        <v>31</v>
      </c>
      <c r="I500" s="18">
        <v>14</v>
      </c>
      <c r="J500" s="67">
        <v>11</v>
      </c>
      <c r="K500" s="109">
        <f t="shared" si="104"/>
        <v>3.8325769036812911</v>
      </c>
      <c r="L500" s="24">
        <f t="shared" si="104"/>
        <v>6.746626686656672</v>
      </c>
      <c r="M500" s="4">
        <f t="shared" si="104"/>
        <v>2.3556231003039514</v>
      </c>
      <c r="N500" s="4">
        <f t="shared" si="104"/>
        <v>1.2466607301869992</v>
      </c>
      <c r="O500" s="4">
        <f t="shared" si="104"/>
        <v>1.0466222645099905</v>
      </c>
      <c r="Q500" s="187"/>
    </row>
    <row r="501" spans="2:17" ht="15" customHeight="1" x14ac:dyDescent="0.15">
      <c r="B501" s="34" t="s">
        <v>1023</v>
      </c>
      <c r="C501" s="7"/>
      <c r="D501" s="7"/>
      <c r="E501" s="7"/>
      <c r="F501" s="18">
        <v>72</v>
      </c>
      <c r="G501" s="18">
        <v>50</v>
      </c>
      <c r="H501" s="18">
        <v>22</v>
      </c>
      <c r="I501" s="18">
        <v>11</v>
      </c>
      <c r="J501" s="67">
        <v>10</v>
      </c>
      <c r="K501" s="109">
        <f t="shared" si="104"/>
        <v>3.6308623298033282</v>
      </c>
      <c r="L501" s="24">
        <f t="shared" si="104"/>
        <v>7.4962518740629687</v>
      </c>
      <c r="M501" s="4">
        <f t="shared" si="104"/>
        <v>1.6717325227963524</v>
      </c>
      <c r="N501" s="4">
        <f t="shared" si="104"/>
        <v>0.97951914514692784</v>
      </c>
      <c r="O501" s="4">
        <f t="shared" si="104"/>
        <v>0.95147478591817314</v>
      </c>
      <c r="Q501" s="187"/>
    </row>
    <row r="502" spans="2:17" ht="15" customHeight="1" x14ac:dyDescent="0.15">
      <c r="B502" s="34" t="s">
        <v>158</v>
      </c>
      <c r="C502" s="36"/>
      <c r="D502" s="36"/>
      <c r="E502" s="36"/>
      <c r="F502" s="19">
        <v>116</v>
      </c>
      <c r="G502" s="19">
        <v>44</v>
      </c>
      <c r="H502" s="19">
        <v>72</v>
      </c>
      <c r="I502" s="19">
        <v>71</v>
      </c>
      <c r="J502" s="72">
        <v>64</v>
      </c>
      <c r="K502" s="113">
        <f t="shared" si="104"/>
        <v>5.8497226424609181</v>
      </c>
      <c r="L502" s="26">
        <f t="shared" si="104"/>
        <v>6.5967016491754125</v>
      </c>
      <c r="M502" s="5">
        <f t="shared" si="104"/>
        <v>5.4711246200607899</v>
      </c>
      <c r="N502" s="5">
        <f t="shared" si="104"/>
        <v>6.3223508459483533</v>
      </c>
      <c r="O502" s="5">
        <f t="shared" si="104"/>
        <v>6.0894386298763088</v>
      </c>
      <c r="Q502" s="187"/>
    </row>
    <row r="503" spans="2:17" ht="15" customHeight="1" x14ac:dyDescent="0.15">
      <c r="B503" s="38" t="s">
        <v>1</v>
      </c>
      <c r="C503" s="28"/>
      <c r="D503" s="28"/>
      <c r="E503" s="29"/>
      <c r="F503" s="39">
        <f t="shared" ref="F503:O503" si="105">SUM(F496:F502)</f>
        <v>1983</v>
      </c>
      <c r="G503" s="39">
        <f t="shared" si="105"/>
        <v>667</v>
      </c>
      <c r="H503" s="39">
        <f t="shared" si="105"/>
        <v>1316</v>
      </c>
      <c r="I503" s="39">
        <f t="shared" si="105"/>
        <v>1123</v>
      </c>
      <c r="J503" s="68">
        <f t="shared" si="105"/>
        <v>1051</v>
      </c>
      <c r="K503" s="110">
        <f t="shared" si="105"/>
        <v>99.999999999999986</v>
      </c>
      <c r="L503" s="25">
        <f t="shared" si="105"/>
        <v>100</v>
      </c>
      <c r="M503" s="6">
        <f t="shared" si="105"/>
        <v>100</v>
      </c>
      <c r="N503" s="6">
        <f t="shared" si="105"/>
        <v>99.999999999999986</v>
      </c>
      <c r="O503" s="6">
        <f t="shared" si="105"/>
        <v>100.00000000000003</v>
      </c>
    </row>
    <row r="504" spans="2:17" ht="15" customHeight="1" x14ac:dyDescent="0.15">
      <c r="B504" s="38" t="s">
        <v>1017</v>
      </c>
      <c r="C504" s="28"/>
      <c r="D504" s="28"/>
      <c r="E504" s="29"/>
      <c r="F504" s="71">
        <v>1.5318693090519551</v>
      </c>
      <c r="G504" s="71">
        <v>2.7383627608346708</v>
      </c>
      <c r="H504" s="71">
        <v>0.92765273311897101</v>
      </c>
      <c r="I504" s="71">
        <v>0.68250950570342206</v>
      </c>
      <c r="J504" s="71">
        <v>0.64944275582573452</v>
      </c>
      <c r="K504" s="1"/>
    </row>
    <row r="505" spans="2:17" ht="15" customHeight="1" x14ac:dyDescent="0.15">
      <c r="B505" s="38" t="s">
        <v>1018</v>
      </c>
      <c r="C505" s="28"/>
      <c r="D505" s="28"/>
      <c r="E505" s="29"/>
      <c r="F505" s="71">
        <v>4.2622950819672134</v>
      </c>
      <c r="G505" s="71">
        <v>5.4331210191082802</v>
      </c>
      <c r="H505" s="71">
        <v>3.2324929971988796</v>
      </c>
      <c r="I505" s="71">
        <v>2.9186991869918697</v>
      </c>
      <c r="J505" s="71">
        <v>2.8488888888888888</v>
      </c>
      <c r="K505" s="1"/>
    </row>
    <row r="506" spans="2:17" ht="15" customHeight="1" x14ac:dyDescent="0.15">
      <c r="B506" s="85" t="s">
        <v>150</v>
      </c>
      <c r="H506" s="1"/>
      <c r="I506" s="1"/>
      <c r="J506" s="1"/>
      <c r="K506" s="1"/>
    </row>
    <row r="507" spans="2:17" ht="13.65" customHeight="1" x14ac:dyDescent="0.15">
      <c r="B507" s="64"/>
      <c r="C507" s="33"/>
      <c r="D507" s="33"/>
      <c r="E507" s="33"/>
      <c r="F507" s="79"/>
      <c r="G507" s="86"/>
      <c r="H507" s="83" t="s">
        <v>2</v>
      </c>
      <c r="I507" s="86"/>
      <c r="J507" s="86"/>
      <c r="K507" s="106"/>
      <c r="L507" s="86"/>
      <c r="M507" s="83" t="s">
        <v>3</v>
      </c>
      <c r="N507" s="86"/>
      <c r="O507" s="84"/>
    </row>
    <row r="508" spans="2:17" ht="22.65" customHeight="1" x14ac:dyDescent="0.15">
      <c r="B508" s="34"/>
      <c r="C508" s="7"/>
      <c r="D508" s="7"/>
      <c r="E508" s="75"/>
      <c r="F508" s="96" t="s">
        <v>512</v>
      </c>
      <c r="G508" s="96" t="s">
        <v>210</v>
      </c>
      <c r="H508" s="96" t="s">
        <v>211</v>
      </c>
      <c r="I508" s="96" t="s">
        <v>514</v>
      </c>
      <c r="J508" s="102" t="s">
        <v>213</v>
      </c>
      <c r="K508" s="105" t="s">
        <v>512</v>
      </c>
      <c r="L508" s="96" t="s">
        <v>210</v>
      </c>
      <c r="M508" s="96" t="s">
        <v>211</v>
      </c>
      <c r="N508" s="96" t="s">
        <v>514</v>
      </c>
      <c r="O508" s="96" t="s">
        <v>213</v>
      </c>
    </row>
    <row r="509" spans="2:17" ht="12" customHeight="1" x14ac:dyDescent="0.15">
      <c r="B509" s="35"/>
      <c r="C509" s="36"/>
      <c r="D509" s="36"/>
      <c r="E509" s="76"/>
      <c r="F509" s="37"/>
      <c r="G509" s="37"/>
      <c r="H509" s="37"/>
      <c r="I509" s="37"/>
      <c r="J509" s="66"/>
      <c r="K509" s="107">
        <f>F$383</f>
        <v>1983</v>
      </c>
      <c r="L509" s="2">
        <f t="shared" ref="L509" si="106">G$383</f>
        <v>667</v>
      </c>
      <c r="M509" s="2">
        <f t="shared" ref="M509" si="107">H$383</f>
        <v>1316</v>
      </c>
      <c r="N509" s="2">
        <f t="shared" ref="N509" si="108">I$383</f>
        <v>1123</v>
      </c>
      <c r="O509" s="2">
        <f t="shared" ref="O509" si="109">J$383</f>
        <v>1051</v>
      </c>
    </row>
    <row r="510" spans="2:17" ht="15" customHeight="1" x14ac:dyDescent="0.15">
      <c r="B510" s="34" t="s">
        <v>1019</v>
      </c>
      <c r="C510" s="7"/>
      <c r="D510" s="7"/>
      <c r="E510" s="7"/>
      <c r="F510" s="18">
        <v>1196</v>
      </c>
      <c r="G510" s="18">
        <v>309</v>
      </c>
      <c r="H510" s="18">
        <v>887</v>
      </c>
      <c r="I510" s="18">
        <v>806</v>
      </c>
      <c r="J510" s="67">
        <v>762</v>
      </c>
      <c r="K510" s="109">
        <f t="shared" ref="K510:K516" si="110">F510/K$495*100</f>
        <v>60.312657589510842</v>
      </c>
      <c r="L510" s="24">
        <f t="shared" ref="L510:L516" si="111">G510/L$495*100</f>
        <v>46.326836581709145</v>
      </c>
      <c r="M510" s="4">
        <f t="shared" ref="M510:M516" si="112">H510/M$495*100</f>
        <v>67.401215805471125</v>
      </c>
      <c r="N510" s="4">
        <f t="shared" ref="N510:N516" si="113">I510/N$495*100</f>
        <v>71.772039180765802</v>
      </c>
      <c r="O510" s="4">
        <f t="shared" ref="O510:O516" si="114">J510/O$495*100</f>
        <v>72.502378686964803</v>
      </c>
      <c r="Q510" s="187"/>
    </row>
    <row r="511" spans="2:17" ht="15" customHeight="1" x14ac:dyDescent="0.15">
      <c r="B511" s="34" t="s">
        <v>1084</v>
      </c>
      <c r="C511" s="7"/>
      <c r="D511" s="7"/>
      <c r="E511" s="7"/>
      <c r="F511" s="18">
        <v>160</v>
      </c>
      <c r="G511" s="18">
        <v>98</v>
      </c>
      <c r="H511" s="18">
        <v>62</v>
      </c>
      <c r="I511" s="18">
        <v>53</v>
      </c>
      <c r="J511" s="67">
        <v>47</v>
      </c>
      <c r="K511" s="109">
        <f t="shared" si="110"/>
        <v>8.0685829551185062</v>
      </c>
      <c r="L511" s="24">
        <f t="shared" si="111"/>
        <v>14.69265367316342</v>
      </c>
      <c r="M511" s="4">
        <f t="shared" si="112"/>
        <v>4.7112462006079028</v>
      </c>
      <c r="N511" s="4">
        <f t="shared" si="113"/>
        <v>4.7195013357079247</v>
      </c>
      <c r="O511" s="4">
        <f t="shared" si="114"/>
        <v>4.471931493815414</v>
      </c>
      <c r="Q511" s="187"/>
    </row>
    <row r="512" spans="2:17" ht="15" customHeight="1" x14ac:dyDescent="0.15">
      <c r="B512" s="34" t="s">
        <v>1020</v>
      </c>
      <c r="C512" s="7"/>
      <c r="D512" s="7"/>
      <c r="E512" s="7"/>
      <c r="F512" s="18">
        <v>182</v>
      </c>
      <c r="G512" s="18">
        <v>89</v>
      </c>
      <c r="H512" s="18">
        <v>93</v>
      </c>
      <c r="I512" s="18">
        <v>78</v>
      </c>
      <c r="J512" s="67">
        <v>70</v>
      </c>
      <c r="K512" s="109">
        <f t="shared" si="110"/>
        <v>9.1780131114473011</v>
      </c>
      <c r="L512" s="24">
        <f t="shared" si="111"/>
        <v>13.343328335832084</v>
      </c>
      <c r="M512" s="4">
        <f t="shared" si="112"/>
        <v>7.0668693009118542</v>
      </c>
      <c r="N512" s="4">
        <f t="shared" si="113"/>
        <v>6.9456812110418529</v>
      </c>
      <c r="O512" s="4">
        <f t="shared" si="114"/>
        <v>6.6603235014272126</v>
      </c>
      <c r="Q512" s="187"/>
    </row>
    <row r="513" spans="1:17" ht="15" customHeight="1" x14ac:dyDescent="0.15">
      <c r="B513" s="34" t="s">
        <v>1021</v>
      </c>
      <c r="C513" s="7"/>
      <c r="D513" s="7"/>
      <c r="E513" s="7"/>
      <c r="F513" s="18">
        <v>109</v>
      </c>
      <c r="G513" s="18">
        <v>44</v>
      </c>
      <c r="H513" s="18">
        <v>65</v>
      </c>
      <c r="I513" s="18">
        <v>41</v>
      </c>
      <c r="J513" s="67">
        <v>37</v>
      </c>
      <c r="K513" s="109">
        <f t="shared" si="110"/>
        <v>5.4967221381744835</v>
      </c>
      <c r="L513" s="24">
        <f t="shared" si="111"/>
        <v>6.5967016491754125</v>
      </c>
      <c r="M513" s="4">
        <f t="shared" si="112"/>
        <v>4.9392097264437691</v>
      </c>
      <c r="N513" s="4">
        <f t="shared" si="113"/>
        <v>3.6509349955476402</v>
      </c>
      <c r="O513" s="4">
        <f t="shared" si="114"/>
        <v>3.5204567078972406</v>
      </c>
      <c r="Q513" s="187"/>
    </row>
    <row r="514" spans="1:17" ht="15" customHeight="1" x14ac:dyDescent="0.15">
      <c r="B514" s="34" t="s">
        <v>1022</v>
      </c>
      <c r="C514" s="7"/>
      <c r="D514" s="7"/>
      <c r="E514" s="7"/>
      <c r="F514" s="18">
        <v>88</v>
      </c>
      <c r="G514" s="18">
        <v>32</v>
      </c>
      <c r="H514" s="18">
        <v>56</v>
      </c>
      <c r="I514" s="18">
        <v>36</v>
      </c>
      <c r="J514" s="67">
        <v>35</v>
      </c>
      <c r="K514" s="109">
        <f t="shared" si="110"/>
        <v>4.4377206253151797</v>
      </c>
      <c r="L514" s="24">
        <f t="shared" si="111"/>
        <v>4.7976011994003001</v>
      </c>
      <c r="M514" s="4">
        <f t="shared" si="112"/>
        <v>4.2553191489361701</v>
      </c>
      <c r="N514" s="4">
        <f t="shared" si="113"/>
        <v>3.2056990204808544</v>
      </c>
      <c r="O514" s="4">
        <f t="shared" si="114"/>
        <v>3.3301617507136063</v>
      </c>
      <c r="Q514" s="187"/>
    </row>
    <row r="515" spans="1:17" ht="15" customHeight="1" x14ac:dyDescent="0.15">
      <c r="B515" s="34" t="s">
        <v>1023</v>
      </c>
      <c r="C515" s="7"/>
      <c r="D515" s="7"/>
      <c r="E515" s="7"/>
      <c r="F515" s="18">
        <v>94</v>
      </c>
      <c r="G515" s="18">
        <v>40</v>
      </c>
      <c r="H515" s="18">
        <v>54</v>
      </c>
      <c r="I515" s="18">
        <v>18</v>
      </c>
      <c r="J515" s="67">
        <v>16</v>
      </c>
      <c r="K515" s="109">
        <f t="shared" si="110"/>
        <v>4.7402924861321232</v>
      </c>
      <c r="L515" s="24">
        <f t="shared" si="111"/>
        <v>5.9970014992503744</v>
      </c>
      <c r="M515" s="4">
        <f t="shared" si="112"/>
        <v>4.1033434650455929</v>
      </c>
      <c r="N515" s="4">
        <f t="shared" si="113"/>
        <v>1.6028495102404272</v>
      </c>
      <c r="O515" s="4">
        <f t="shared" si="114"/>
        <v>1.5223596574690772</v>
      </c>
      <c r="Q515" s="187"/>
    </row>
    <row r="516" spans="1:17" ht="15" customHeight="1" x14ac:dyDescent="0.15">
      <c r="B516" s="34" t="s">
        <v>158</v>
      </c>
      <c r="C516" s="36"/>
      <c r="D516" s="36"/>
      <c r="E516" s="36"/>
      <c r="F516" s="19">
        <v>154</v>
      </c>
      <c r="G516" s="19">
        <v>55</v>
      </c>
      <c r="H516" s="19">
        <v>99</v>
      </c>
      <c r="I516" s="19">
        <v>91</v>
      </c>
      <c r="J516" s="72">
        <v>84</v>
      </c>
      <c r="K516" s="113">
        <f t="shared" si="110"/>
        <v>7.7660110943015628</v>
      </c>
      <c r="L516" s="26">
        <f t="shared" si="111"/>
        <v>8.2458770614692654</v>
      </c>
      <c r="M516" s="5">
        <f t="shared" si="112"/>
        <v>7.5227963525835868</v>
      </c>
      <c r="N516" s="5">
        <f t="shared" si="113"/>
        <v>8.1032947462154947</v>
      </c>
      <c r="O516" s="5">
        <f t="shared" si="114"/>
        <v>7.9923882017126555</v>
      </c>
      <c r="Q516" s="187"/>
    </row>
    <row r="517" spans="1:17" ht="15" customHeight="1" x14ac:dyDescent="0.15">
      <c r="B517" s="38" t="s">
        <v>1</v>
      </c>
      <c r="C517" s="28"/>
      <c r="D517" s="28"/>
      <c r="E517" s="29"/>
      <c r="F517" s="39">
        <f t="shared" ref="F517:O517" si="115">SUM(F510:F516)</f>
        <v>1983</v>
      </c>
      <c r="G517" s="39">
        <f t="shared" si="115"/>
        <v>667</v>
      </c>
      <c r="H517" s="39">
        <f t="shared" si="115"/>
        <v>1316</v>
      </c>
      <c r="I517" s="39">
        <f t="shared" si="115"/>
        <v>1123</v>
      </c>
      <c r="J517" s="68">
        <f t="shared" si="115"/>
        <v>1051</v>
      </c>
      <c r="K517" s="110">
        <f t="shared" si="115"/>
        <v>100</v>
      </c>
      <c r="L517" s="25">
        <f t="shared" si="115"/>
        <v>100</v>
      </c>
      <c r="M517" s="6">
        <f t="shared" si="115"/>
        <v>100</v>
      </c>
      <c r="N517" s="6">
        <f t="shared" si="115"/>
        <v>100</v>
      </c>
      <c r="O517" s="6">
        <f t="shared" si="115"/>
        <v>100.00000000000001</v>
      </c>
    </row>
    <row r="518" spans="1:17" ht="15" customHeight="1" x14ac:dyDescent="0.15">
      <c r="B518" s="38" t="s">
        <v>1017</v>
      </c>
      <c r="C518" s="28"/>
      <c r="D518" s="28"/>
      <c r="E518" s="29"/>
      <c r="F518" s="71">
        <v>1.8562232533260874</v>
      </c>
      <c r="G518" s="71">
        <v>2.3630356841168765</v>
      </c>
      <c r="H518" s="71">
        <v>1.6013594836925944</v>
      </c>
      <c r="I518" s="71">
        <v>1.0091863116254376</v>
      </c>
      <c r="J518" s="71">
        <v>0.98495652078242779</v>
      </c>
      <c r="K518" s="1"/>
    </row>
    <row r="519" spans="1:17" ht="15" customHeight="1" x14ac:dyDescent="0.15">
      <c r="B519" s="38" t="s">
        <v>1018</v>
      </c>
      <c r="C519" s="28"/>
      <c r="D519" s="28"/>
      <c r="E519" s="29"/>
      <c r="F519" s="71">
        <v>5.3634002058979684</v>
      </c>
      <c r="G519" s="71">
        <v>4.7728641540578494</v>
      </c>
      <c r="H519" s="71">
        <v>5.9056196716784468</v>
      </c>
      <c r="I519" s="71">
        <v>4.6083197946789891</v>
      </c>
      <c r="J519" s="71">
        <v>4.6461119785200378</v>
      </c>
      <c r="K519" s="1"/>
    </row>
    <row r="520" spans="1:17" ht="15" customHeight="1" x14ac:dyDescent="0.15">
      <c r="B520" s="38" t="s">
        <v>1082</v>
      </c>
      <c r="C520" s="28"/>
      <c r="D520" s="28"/>
      <c r="E520" s="29"/>
      <c r="F520" s="71">
        <v>41.666666666666671</v>
      </c>
      <c r="G520" s="71">
        <v>35</v>
      </c>
      <c r="H520" s="71">
        <v>41.666666666666671</v>
      </c>
      <c r="I520" s="71">
        <v>35.185185185185183</v>
      </c>
      <c r="J520" s="71">
        <v>35.185185185185183</v>
      </c>
      <c r="K520" s="1"/>
    </row>
    <row r="521" spans="1:17" ht="15" customHeight="1" x14ac:dyDescent="0.15">
      <c r="A521" s="7"/>
      <c r="B521" s="7"/>
      <c r="C521" s="85"/>
      <c r="D521" s="7"/>
      <c r="E521" s="7"/>
      <c r="I521" s="1"/>
      <c r="K521" s="1"/>
      <c r="M521" s="31"/>
      <c r="P521" s="31"/>
    </row>
    <row r="522" spans="1:17" ht="15" customHeight="1" x14ac:dyDescent="0.15">
      <c r="A522" s="1" t="s">
        <v>700</v>
      </c>
      <c r="B522" s="22"/>
      <c r="H522" s="1"/>
      <c r="I522" s="1"/>
      <c r="J522" s="1"/>
      <c r="K522" s="1"/>
    </row>
    <row r="523" spans="1:17" ht="13.65" customHeight="1" x14ac:dyDescent="0.15">
      <c r="B523" s="64"/>
      <c r="C523" s="33"/>
      <c r="D523" s="33"/>
      <c r="E523" s="33"/>
      <c r="F523" s="79"/>
      <c r="G523" s="86"/>
      <c r="H523" s="83" t="s">
        <v>2</v>
      </c>
      <c r="I523" s="86"/>
      <c r="J523" s="86"/>
      <c r="K523" s="106"/>
      <c r="L523" s="86"/>
      <c r="M523" s="83" t="s">
        <v>3</v>
      </c>
      <c r="N523" s="86"/>
      <c r="O523" s="84"/>
    </row>
    <row r="524" spans="1:17" ht="22.65" customHeight="1" x14ac:dyDescent="0.15">
      <c r="B524" s="34"/>
      <c r="C524" s="7"/>
      <c r="D524" s="7"/>
      <c r="E524" s="75"/>
      <c r="F524" s="96" t="s">
        <v>512</v>
      </c>
      <c r="G524" s="96" t="s">
        <v>210</v>
      </c>
      <c r="H524" s="96" t="s">
        <v>211</v>
      </c>
      <c r="I524" s="96" t="s">
        <v>514</v>
      </c>
      <c r="J524" s="102" t="s">
        <v>213</v>
      </c>
      <c r="K524" s="105" t="s">
        <v>512</v>
      </c>
      <c r="L524" s="96" t="s">
        <v>210</v>
      </c>
      <c r="M524" s="96" t="s">
        <v>211</v>
      </c>
      <c r="N524" s="96" t="s">
        <v>514</v>
      </c>
      <c r="O524" s="96" t="s">
        <v>213</v>
      </c>
    </row>
    <row r="525" spans="1:17" ht="12" customHeight="1" x14ac:dyDescent="0.15">
      <c r="B525" s="35"/>
      <c r="C525" s="36"/>
      <c r="D525" s="36"/>
      <c r="E525" s="76"/>
      <c r="F525" s="37"/>
      <c r="G525" s="37"/>
      <c r="H525" s="37"/>
      <c r="I525" s="37"/>
      <c r="J525" s="66"/>
      <c r="K525" s="107">
        <f>F$383</f>
        <v>1983</v>
      </c>
      <c r="L525" s="2">
        <f t="shared" ref="L525" si="116">G$383</f>
        <v>667</v>
      </c>
      <c r="M525" s="2">
        <f t="shared" ref="M525" si="117">H$383</f>
        <v>1316</v>
      </c>
      <c r="N525" s="2">
        <f t="shared" ref="N525" si="118">I$383</f>
        <v>1123</v>
      </c>
      <c r="O525" s="2">
        <f t="shared" ref="O525" si="119">J$383</f>
        <v>1051</v>
      </c>
    </row>
    <row r="526" spans="1:17" ht="15" customHeight="1" x14ac:dyDescent="0.15">
      <c r="B526" s="34" t="s">
        <v>1024</v>
      </c>
      <c r="C526" s="7"/>
      <c r="D526" s="7"/>
      <c r="E526" s="7"/>
      <c r="F526" s="18">
        <v>1196</v>
      </c>
      <c r="G526" s="18">
        <v>309</v>
      </c>
      <c r="H526" s="18">
        <v>887</v>
      </c>
      <c r="I526" s="18">
        <v>806</v>
      </c>
      <c r="J526" s="67">
        <v>762</v>
      </c>
      <c r="K526" s="109">
        <f t="shared" ref="K526:O532" si="120">F526/K$525*100</f>
        <v>60.312657589510842</v>
      </c>
      <c r="L526" s="24">
        <f t="shared" si="120"/>
        <v>46.326836581709145</v>
      </c>
      <c r="M526" s="4">
        <f t="shared" si="120"/>
        <v>67.401215805471125</v>
      </c>
      <c r="N526" s="4">
        <f t="shared" si="120"/>
        <v>71.772039180765802</v>
      </c>
      <c r="O526" s="4">
        <f t="shared" si="120"/>
        <v>72.502378686964803</v>
      </c>
      <c r="Q526" s="187"/>
    </row>
    <row r="527" spans="1:17" ht="15" customHeight="1" x14ac:dyDescent="0.15">
      <c r="B527" s="34" t="s">
        <v>1094</v>
      </c>
      <c r="C527" s="7"/>
      <c r="D527" s="7"/>
      <c r="E527" s="7"/>
      <c r="F527" s="18">
        <v>186</v>
      </c>
      <c r="G527" s="18">
        <v>72</v>
      </c>
      <c r="H527" s="18">
        <v>114</v>
      </c>
      <c r="I527" s="18">
        <v>81</v>
      </c>
      <c r="J527" s="67">
        <v>77</v>
      </c>
      <c r="K527" s="109">
        <f t="shared" si="120"/>
        <v>9.379727685325264</v>
      </c>
      <c r="L527" s="24">
        <f t="shared" si="120"/>
        <v>10.794602698650674</v>
      </c>
      <c r="M527" s="4">
        <f t="shared" si="120"/>
        <v>8.6626139817629184</v>
      </c>
      <c r="N527" s="4">
        <f t="shared" si="120"/>
        <v>7.2128227960819231</v>
      </c>
      <c r="O527" s="4">
        <f t="shared" si="120"/>
        <v>7.3263558515699341</v>
      </c>
      <c r="Q527" s="187"/>
    </row>
    <row r="528" spans="1:17" ht="15" customHeight="1" x14ac:dyDescent="0.15">
      <c r="B528" s="34" t="s">
        <v>1025</v>
      </c>
      <c r="C528" s="7"/>
      <c r="D528" s="7"/>
      <c r="E528" s="7"/>
      <c r="F528" s="18">
        <v>201</v>
      </c>
      <c r="G528" s="18">
        <v>87</v>
      </c>
      <c r="H528" s="18">
        <v>114</v>
      </c>
      <c r="I528" s="18">
        <v>83</v>
      </c>
      <c r="J528" s="67">
        <v>77</v>
      </c>
      <c r="K528" s="109">
        <f t="shared" si="120"/>
        <v>10.136157337367626</v>
      </c>
      <c r="L528" s="24">
        <f t="shared" si="120"/>
        <v>13.043478260869565</v>
      </c>
      <c r="M528" s="4">
        <f t="shared" si="120"/>
        <v>8.6626139817629184</v>
      </c>
      <c r="N528" s="4">
        <f t="shared" si="120"/>
        <v>7.3909171861086378</v>
      </c>
      <c r="O528" s="4">
        <f t="shared" si="120"/>
        <v>7.3263558515699341</v>
      </c>
      <c r="Q528" s="187"/>
    </row>
    <row r="529" spans="2:17" ht="15" customHeight="1" x14ac:dyDescent="0.15">
      <c r="B529" s="34" t="s">
        <v>1026</v>
      </c>
      <c r="C529" s="7"/>
      <c r="D529" s="7"/>
      <c r="E529" s="7"/>
      <c r="F529" s="18">
        <v>91</v>
      </c>
      <c r="G529" s="18">
        <v>47</v>
      </c>
      <c r="H529" s="18">
        <v>44</v>
      </c>
      <c r="I529" s="18">
        <v>37</v>
      </c>
      <c r="J529" s="67">
        <v>33</v>
      </c>
      <c r="K529" s="109">
        <f t="shared" si="120"/>
        <v>4.5890065557236506</v>
      </c>
      <c r="L529" s="24">
        <f t="shared" si="120"/>
        <v>7.0464767616191901</v>
      </c>
      <c r="M529" s="4">
        <f t="shared" si="120"/>
        <v>3.3434650455927049</v>
      </c>
      <c r="N529" s="4">
        <f t="shared" si="120"/>
        <v>3.2947462154942118</v>
      </c>
      <c r="O529" s="4">
        <f t="shared" si="120"/>
        <v>3.139866793529972</v>
      </c>
      <c r="Q529" s="187"/>
    </row>
    <row r="530" spans="2:17" ht="15" customHeight="1" x14ac:dyDescent="0.15">
      <c r="B530" s="34" t="s">
        <v>1027</v>
      </c>
      <c r="C530" s="7"/>
      <c r="D530" s="7"/>
      <c r="E530" s="7"/>
      <c r="F530" s="18">
        <v>81</v>
      </c>
      <c r="G530" s="18">
        <v>45</v>
      </c>
      <c r="H530" s="18">
        <v>36</v>
      </c>
      <c r="I530" s="18">
        <v>16</v>
      </c>
      <c r="J530" s="67">
        <v>13</v>
      </c>
      <c r="K530" s="109">
        <f t="shared" si="120"/>
        <v>4.0847201210287443</v>
      </c>
      <c r="L530" s="24">
        <f t="shared" si="120"/>
        <v>6.746626686656672</v>
      </c>
      <c r="M530" s="4">
        <f t="shared" si="120"/>
        <v>2.735562310030395</v>
      </c>
      <c r="N530" s="4">
        <f t="shared" si="120"/>
        <v>1.4247551202137132</v>
      </c>
      <c r="O530" s="4">
        <f t="shared" si="120"/>
        <v>1.2369172216936251</v>
      </c>
      <c r="Q530" s="187"/>
    </row>
    <row r="531" spans="2:17" ht="15" customHeight="1" x14ac:dyDescent="0.15">
      <c r="B531" s="34" t="s">
        <v>1028</v>
      </c>
      <c r="C531" s="7"/>
      <c r="D531" s="7"/>
      <c r="E531" s="7"/>
      <c r="F531" s="18">
        <v>85</v>
      </c>
      <c r="G531" s="18">
        <v>59</v>
      </c>
      <c r="H531" s="18">
        <v>26</v>
      </c>
      <c r="I531" s="18">
        <v>16</v>
      </c>
      <c r="J531" s="67">
        <v>13</v>
      </c>
      <c r="K531" s="109">
        <f t="shared" si="120"/>
        <v>4.2864346949067071</v>
      </c>
      <c r="L531" s="24">
        <f t="shared" si="120"/>
        <v>8.8455772113943016</v>
      </c>
      <c r="M531" s="4">
        <f t="shared" si="120"/>
        <v>1.9756838905775076</v>
      </c>
      <c r="N531" s="4">
        <f t="shared" si="120"/>
        <v>1.4247551202137132</v>
      </c>
      <c r="O531" s="4">
        <f t="shared" si="120"/>
        <v>1.2369172216936251</v>
      </c>
      <c r="Q531" s="187"/>
    </row>
    <row r="532" spans="2:17" ht="15" customHeight="1" x14ac:dyDescent="0.15">
      <c r="B532" s="34" t="s">
        <v>158</v>
      </c>
      <c r="C532" s="36"/>
      <c r="D532" s="36"/>
      <c r="E532" s="36"/>
      <c r="F532" s="19">
        <v>143</v>
      </c>
      <c r="G532" s="19">
        <v>48</v>
      </c>
      <c r="H532" s="19">
        <v>95</v>
      </c>
      <c r="I532" s="19">
        <v>84</v>
      </c>
      <c r="J532" s="72">
        <v>76</v>
      </c>
      <c r="K532" s="113">
        <f t="shared" si="120"/>
        <v>7.2112960161371653</v>
      </c>
      <c r="L532" s="26">
        <f t="shared" si="120"/>
        <v>7.1964017991004496</v>
      </c>
      <c r="M532" s="5">
        <f t="shared" si="120"/>
        <v>7.2188449848024323</v>
      </c>
      <c r="N532" s="5">
        <f t="shared" si="120"/>
        <v>7.4799643811219951</v>
      </c>
      <c r="O532" s="5">
        <f t="shared" si="120"/>
        <v>7.2312083729781165</v>
      </c>
      <c r="Q532" s="187"/>
    </row>
    <row r="533" spans="2:17" ht="15" customHeight="1" x14ac:dyDescent="0.15">
      <c r="B533" s="38" t="s">
        <v>1</v>
      </c>
      <c r="C533" s="28"/>
      <c r="D533" s="28"/>
      <c r="E533" s="29"/>
      <c r="F533" s="39">
        <f t="shared" ref="F533:O533" si="121">SUM(F526:F532)</f>
        <v>1983</v>
      </c>
      <c r="G533" s="39">
        <f t="shared" si="121"/>
        <v>667</v>
      </c>
      <c r="H533" s="39">
        <f t="shared" si="121"/>
        <v>1316</v>
      </c>
      <c r="I533" s="39">
        <f t="shared" si="121"/>
        <v>1123</v>
      </c>
      <c r="J533" s="68">
        <f t="shared" si="121"/>
        <v>1051</v>
      </c>
      <c r="K533" s="110">
        <f t="shared" si="121"/>
        <v>100</v>
      </c>
      <c r="L533" s="25">
        <f t="shared" si="121"/>
        <v>100</v>
      </c>
      <c r="M533" s="6">
        <f t="shared" si="121"/>
        <v>100</v>
      </c>
      <c r="N533" s="6">
        <f t="shared" si="121"/>
        <v>100</v>
      </c>
      <c r="O533" s="6">
        <f t="shared" si="121"/>
        <v>100.00000000000001</v>
      </c>
    </row>
    <row r="534" spans="2:17" ht="15" customHeight="1" x14ac:dyDescent="0.15">
      <c r="B534" s="38" t="s">
        <v>1045</v>
      </c>
      <c r="C534" s="28"/>
      <c r="D534" s="28"/>
      <c r="E534" s="29"/>
      <c r="F534" s="71">
        <v>1.9440217391304349</v>
      </c>
      <c r="G534" s="71">
        <v>3.7754442649434572</v>
      </c>
      <c r="H534" s="71">
        <v>1.0155610155610155</v>
      </c>
      <c r="I534" s="71">
        <v>0.74494706448508186</v>
      </c>
      <c r="J534" s="71">
        <v>0.69846153846153847</v>
      </c>
      <c r="K534" s="1"/>
    </row>
    <row r="535" spans="2:17" ht="15" customHeight="1" x14ac:dyDescent="0.15">
      <c r="B535" s="38" t="s">
        <v>1046</v>
      </c>
      <c r="C535" s="28"/>
      <c r="D535" s="28"/>
      <c r="E535" s="29"/>
      <c r="F535" s="71">
        <v>5.5543478260869561</v>
      </c>
      <c r="G535" s="71">
        <v>7.5387096774193552</v>
      </c>
      <c r="H535" s="71">
        <v>3.7125748502994012</v>
      </c>
      <c r="I535" s="71">
        <v>3.3218884120171674</v>
      </c>
      <c r="J535" s="71">
        <v>3.1971830985915495</v>
      </c>
      <c r="K535" s="1"/>
    </row>
    <row r="536" spans="2:17" ht="15" customHeight="1" x14ac:dyDescent="0.15">
      <c r="B536" s="85" t="s">
        <v>150</v>
      </c>
      <c r="H536" s="1"/>
      <c r="I536" s="1"/>
      <c r="J536" s="1"/>
      <c r="K536" s="1"/>
    </row>
    <row r="537" spans="2:17" ht="13.65" customHeight="1" x14ac:dyDescent="0.15">
      <c r="B537" s="64"/>
      <c r="C537" s="33"/>
      <c r="D537" s="33"/>
      <c r="E537" s="33"/>
      <c r="F537" s="79"/>
      <c r="G537" s="86"/>
      <c r="H537" s="83" t="s">
        <v>2</v>
      </c>
      <c r="I537" s="86"/>
      <c r="J537" s="86"/>
      <c r="K537" s="106"/>
      <c r="L537" s="86"/>
      <c r="M537" s="83" t="s">
        <v>3</v>
      </c>
      <c r="N537" s="86"/>
      <c r="O537" s="84"/>
    </row>
    <row r="538" spans="2:17" ht="22.65" customHeight="1" x14ac:dyDescent="0.15">
      <c r="B538" s="34"/>
      <c r="C538" s="7"/>
      <c r="D538" s="7"/>
      <c r="E538" s="75"/>
      <c r="F538" s="96" t="s">
        <v>512</v>
      </c>
      <c r="G538" s="96" t="s">
        <v>210</v>
      </c>
      <c r="H538" s="96" t="s">
        <v>211</v>
      </c>
      <c r="I538" s="96" t="s">
        <v>514</v>
      </c>
      <c r="J538" s="102" t="s">
        <v>213</v>
      </c>
      <c r="K538" s="105" t="s">
        <v>512</v>
      </c>
      <c r="L538" s="96" t="s">
        <v>210</v>
      </c>
      <c r="M538" s="96" t="s">
        <v>211</v>
      </c>
      <c r="N538" s="96" t="s">
        <v>514</v>
      </c>
      <c r="O538" s="96" t="s">
        <v>213</v>
      </c>
    </row>
    <row r="539" spans="2:17" ht="12" customHeight="1" x14ac:dyDescent="0.15">
      <c r="B539" s="35"/>
      <c r="C539" s="36"/>
      <c r="D539" s="36"/>
      <c r="E539" s="76"/>
      <c r="F539" s="37"/>
      <c r="G539" s="37"/>
      <c r="H539" s="37"/>
      <c r="I539" s="37"/>
      <c r="J539" s="66"/>
      <c r="K539" s="107">
        <f>F$383</f>
        <v>1983</v>
      </c>
      <c r="L539" s="2">
        <f t="shared" ref="L539" si="122">G$383</f>
        <v>667</v>
      </c>
      <c r="M539" s="2">
        <f t="shared" ref="M539" si="123">H$383</f>
        <v>1316</v>
      </c>
      <c r="N539" s="2">
        <f t="shared" ref="N539" si="124">I$383</f>
        <v>1123</v>
      </c>
      <c r="O539" s="2">
        <f t="shared" ref="O539" si="125">J$383</f>
        <v>1051</v>
      </c>
    </row>
    <row r="540" spans="2:17" ht="15" customHeight="1" x14ac:dyDescent="0.15">
      <c r="B540" s="34" t="s">
        <v>1024</v>
      </c>
      <c r="C540" s="7"/>
      <c r="D540" s="7"/>
      <c r="E540" s="7"/>
      <c r="F540" s="18">
        <v>1196</v>
      </c>
      <c r="G540" s="18">
        <v>309</v>
      </c>
      <c r="H540" s="18">
        <v>887</v>
      </c>
      <c r="I540" s="18">
        <v>806</v>
      </c>
      <c r="J540" s="67">
        <v>762</v>
      </c>
      <c r="K540" s="109">
        <f t="shared" ref="K540:K546" si="126">F540/K$525*100</f>
        <v>60.312657589510842</v>
      </c>
      <c r="L540" s="24">
        <f t="shared" ref="L540:L546" si="127">G540/L$525*100</f>
        <v>46.326836581709145</v>
      </c>
      <c r="M540" s="4">
        <f t="shared" ref="M540:M546" si="128">H540/M$525*100</f>
        <v>67.401215805471125</v>
      </c>
      <c r="N540" s="4">
        <f t="shared" ref="N540:N546" si="129">I540/N$525*100</f>
        <v>71.772039180765802</v>
      </c>
      <c r="O540" s="4">
        <f t="shared" ref="O540:O546" si="130">J540/O$525*100</f>
        <v>72.502378686964803</v>
      </c>
      <c r="Q540" s="187"/>
    </row>
    <row r="541" spans="2:17" ht="15" customHeight="1" x14ac:dyDescent="0.15">
      <c r="B541" s="34" t="s">
        <v>1085</v>
      </c>
      <c r="C541" s="7"/>
      <c r="D541" s="7"/>
      <c r="E541" s="7"/>
      <c r="F541" s="18">
        <v>154</v>
      </c>
      <c r="G541" s="18">
        <v>95</v>
      </c>
      <c r="H541" s="18">
        <v>59</v>
      </c>
      <c r="I541" s="18">
        <v>48</v>
      </c>
      <c r="J541" s="67">
        <v>44</v>
      </c>
      <c r="K541" s="109">
        <f t="shared" si="126"/>
        <v>7.7660110943015628</v>
      </c>
      <c r="L541" s="24">
        <f t="shared" si="127"/>
        <v>14.242878560719641</v>
      </c>
      <c r="M541" s="4">
        <f t="shared" si="128"/>
        <v>4.4832826747720365</v>
      </c>
      <c r="N541" s="4">
        <f t="shared" si="129"/>
        <v>4.2742653606411398</v>
      </c>
      <c r="O541" s="4">
        <f t="shared" si="130"/>
        <v>4.1864890580399621</v>
      </c>
      <c r="Q541" s="187"/>
    </row>
    <row r="542" spans="2:17" ht="15" customHeight="1" x14ac:dyDescent="0.15">
      <c r="B542" s="34" t="s">
        <v>1025</v>
      </c>
      <c r="C542" s="7"/>
      <c r="D542" s="7"/>
      <c r="E542" s="7"/>
      <c r="F542" s="18">
        <v>166</v>
      </c>
      <c r="G542" s="18">
        <v>82</v>
      </c>
      <c r="H542" s="18">
        <v>84</v>
      </c>
      <c r="I542" s="18">
        <v>71</v>
      </c>
      <c r="J542" s="67">
        <v>64</v>
      </c>
      <c r="K542" s="109">
        <f t="shared" si="126"/>
        <v>8.3711548159354514</v>
      </c>
      <c r="L542" s="24">
        <f t="shared" si="127"/>
        <v>12.293853073463268</v>
      </c>
      <c r="M542" s="4">
        <f t="shared" si="128"/>
        <v>6.3829787234042552</v>
      </c>
      <c r="N542" s="4">
        <f t="shared" si="129"/>
        <v>6.3223508459483533</v>
      </c>
      <c r="O542" s="4">
        <f t="shared" si="130"/>
        <v>6.0894386298763088</v>
      </c>
      <c r="Q542" s="187"/>
    </row>
    <row r="543" spans="2:17" ht="15" customHeight="1" x14ac:dyDescent="0.15">
      <c r="B543" s="34" t="s">
        <v>1026</v>
      </c>
      <c r="C543" s="7"/>
      <c r="D543" s="7"/>
      <c r="E543" s="7"/>
      <c r="F543" s="18">
        <v>95</v>
      </c>
      <c r="G543" s="18">
        <v>41</v>
      </c>
      <c r="H543" s="18">
        <v>54</v>
      </c>
      <c r="I543" s="18">
        <v>36</v>
      </c>
      <c r="J543" s="67">
        <v>32</v>
      </c>
      <c r="K543" s="109">
        <f t="shared" si="126"/>
        <v>4.7907211296016143</v>
      </c>
      <c r="L543" s="24">
        <f t="shared" si="127"/>
        <v>6.1469265367316339</v>
      </c>
      <c r="M543" s="4">
        <f t="shared" si="128"/>
        <v>4.1033434650455929</v>
      </c>
      <c r="N543" s="4">
        <f t="shared" si="129"/>
        <v>3.2056990204808544</v>
      </c>
      <c r="O543" s="4">
        <f t="shared" si="130"/>
        <v>3.0447193149381544</v>
      </c>
      <c r="Q543" s="187"/>
    </row>
    <row r="544" spans="2:17" ht="15" customHeight="1" x14ac:dyDescent="0.15">
      <c r="B544" s="34" t="s">
        <v>1027</v>
      </c>
      <c r="C544" s="7"/>
      <c r="D544" s="7"/>
      <c r="E544" s="7"/>
      <c r="F544" s="18">
        <v>84</v>
      </c>
      <c r="G544" s="18">
        <v>34</v>
      </c>
      <c r="H544" s="18">
        <v>50</v>
      </c>
      <c r="I544" s="18">
        <v>40</v>
      </c>
      <c r="J544" s="67">
        <v>38</v>
      </c>
      <c r="K544" s="109">
        <f t="shared" si="126"/>
        <v>4.236006051437216</v>
      </c>
      <c r="L544" s="24">
        <f t="shared" si="127"/>
        <v>5.0974512743628182</v>
      </c>
      <c r="M544" s="4">
        <f t="shared" si="128"/>
        <v>3.7993920972644375</v>
      </c>
      <c r="N544" s="4">
        <f t="shared" si="129"/>
        <v>3.5618878005342829</v>
      </c>
      <c r="O544" s="4">
        <f t="shared" si="130"/>
        <v>3.6156041864890582</v>
      </c>
      <c r="Q544" s="187"/>
    </row>
    <row r="545" spans="1:18" ht="15" customHeight="1" x14ac:dyDescent="0.15">
      <c r="B545" s="34" t="s">
        <v>1028</v>
      </c>
      <c r="C545" s="7"/>
      <c r="D545" s="7"/>
      <c r="E545" s="7"/>
      <c r="F545" s="18">
        <v>112</v>
      </c>
      <c r="G545" s="18">
        <v>48</v>
      </c>
      <c r="H545" s="18">
        <v>64</v>
      </c>
      <c r="I545" s="18">
        <v>25</v>
      </c>
      <c r="J545" s="67">
        <v>22</v>
      </c>
      <c r="K545" s="109">
        <f t="shared" si="126"/>
        <v>5.6480080685829552</v>
      </c>
      <c r="L545" s="24">
        <f t="shared" si="127"/>
        <v>7.1964017991004496</v>
      </c>
      <c r="M545" s="4">
        <f t="shared" si="128"/>
        <v>4.86322188449848</v>
      </c>
      <c r="N545" s="4">
        <f t="shared" si="129"/>
        <v>2.2261798753339268</v>
      </c>
      <c r="O545" s="4">
        <f t="shared" si="130"/>
        <v>2.093244529019981</v>
      </c>
      <c r="Q545" s="187"/>
    </row>
    <row r="546" spans="1:18" ht="15" customHeight="1" x14ac:dyDescent="0.15">
      <c r="B546" s="34" t="s">
        <v>158</v>
      </c>
      <c r="C546" s="36"/>
      <c r="D546" s="36"/>
      <c r="E546" s="36"/>
      <c r="F546" s="19">
        <v>176</v>
      </c>
      <c r="G546" s="19">
        <v>58</v>
      </c>
      <c r="H546" s="19">
        <v>118</v>
      </c>
      <c r="I546" s="19">
        <v>97</v>
      </c>
      <c r="J546" s="72">
        <v>89</v>
      </c>
      <c r="K546" s="113">
        <f t="shared" si="126"/>
        <v>8.8754412506303595</v>
      </c>
      <c r="L546" s="26">
        <f t="shared" si="127"/>
        <v>8.695652173913043</v>
      </c>
      <c r="M546" s="5">
        <f t="shared" si="128"/>
        <v>8.9665653495440729</v>
      </c>
      <c r="N546" s="5">
        <f t="shared" si="129"/>
        <v>8.637577916295637</v>
      </c>
      <c r="O546" s="5">
        <f t="shared" si="130"/>
        <v>8.4681255946717418</v>
      </c>
      <c r="Q546" s="187"/>
    </row>
    <row r="547" spans="1:18" ht="15" customHeight="1" x14ac:dyDescent="0.15">
      <c r="B547" s="38" t="s">
        <v>1</v>
      </c>
      <c r="C547" s="28"/>
      <c r="D547" s="28"/>
      <c r="E547" s="29"/>
      <c r="F547" s="39">
        <f t="shared" ref="F547:O547" si="131">SUM(F540:F546)</f>
        <v>1983</v>
      </c>
      <c r="G547" s="39">
        <f t="shared" si="131"/>
        <v>667</v>
      </c>
      <c r="H547" s="39">
        <f t="shared" si="131"/>
        <v>1316</v>
      </c>
      <c r="I547" s="39">
        <f t="shared" si="131"/>
        <v>1123</v>
      </c>
      <c r="J547" s="68">
        <f t="shared" si="131"/>
        <v>1051</v>
      </c>
      <c r="K547" s="110">
        <f t="shared" si="131"/>
        <v>100</v>
      </c>
      <c r="L547" s="25">
        <f t="shared" si="131"/>
        <v>99.999999999999986</v>
      </c>
      <c r="M547" s="6">
        <f t="shared" si="131"/>
        <v>100</v>
      </c>
      <c r="N547" s="6">
        <f t="shared" si="131"/>
        <v>99.999999999999986</v>
      </c>
      <c r="O547" s="6">
        <f t="shared" si="131"/>
        <v>100.00000000000001</v>
      </c>
    </row>
    <row r="548" spans="1:18" ht="15" customHeight="1" x14ac:dyDescent="0.15">
      <c r="B548" s="38" t="s">
        <v>1045</v>
      </c>
      <c r="C548" s="28"/>
      <c r="D548" s="28"/>
      <c r="E548" s="29"/>
      <c r="F548" s="71">
        <v>2.2664929962470866</v>
      </c>
      <c r="G548" s="71">
        <v>3.1785503164910862</v>
      </c>
      <c r="H548" s="71">
        <v>1.8028511698459198</v>
      </c>
      <c r="I548" s="71">
        <v>1.1554225395516902</v>
      </c>
      <c r="J548" s="71">
        <v>1.1251165628951314</v>
      </c>
      <c r="K548" s="1"/>
    </row>
    <row r="549" spans="1:18" ht="15" customHeight="1" x14ac:dyDescent="0.15">
      <c r="B549" s="38" t="s">
        <v>1046</v>
      </c>
      <c r="C549" s="28"/>
      <c r="D549" s="28"/>
      <c r="E549" s="29"/>
      <c r="F549" s="71">
        <v>6.70303247826266</v>
      </c>
      <c r="G549" s="71">
        <v>6.4524571424769048</v>
      </c>
      <c r="H549" s="71">
        <v>6.9447450208212604</v>
      </c>
      <c r="I549" s="71">
        <v>5.3884705708183365</v>
      </c>
      <c r="J549" s="71">
        <v>5.4118106675255824</v>
      </c>
      <c r="K549" s="1"/>
    </row>
    <row r="550" spans="1:18" ht="15" customHeight="1" x14ac:dyDescent="0.15">
      <c r="B550" s="38" t="s">
        <v>1083</v>
      </c>
      <c r="C550" s="28"/>
      <c r="D550" s="28"/>
      <c r="E550" s="29"/>
      <c r="F550" s="71">
        <v>131.86813186813185</v>
      </c>
      <c r="G550" s="71">
        <v>131.86813186813185</v>
      </c>
      <c r="H550" s="71">
        <v>57.499999999999993</v>
      </c>
      <c r="I550" s="71">
        <v>62.5</v>
      </c>
      <c r="J550" s="71">
        <v>62.5</v>
      </c>
      <c r="K550" s="1"/>
    </row>
    <row r="551" spans="1:18" ht="15" customHeight="1" x14ac:dyDescent="0.15">
      <c r="B551" s="62"/>
      <c r="C551" s="62"/>
      <c r="D551" s="62"/>
      <c r="E551" s="45"/>
      <c r="F551" s="14"/>
      <c r="G551" s="14"/>
      <c r="H551" s="14"/>
      <c r="I551" s="23"/>
      <c r="J551" s="23"/>
      <c r="K551" s="23"/>
      <c r="L551" s="23"/>
      <c r="M551" s="23"/>
      <c r="N551" s="23"/>
      <c r="O551" s="23"/>
      <c r="P551" s="23"/>
    </row>
    <row r="552" spans="1:18" ht="15" customHeight="1" x14ac:dyDescent="0.15">
      <c r="A552" s="1" t="s">
        <v>1029</v>
      </c>
      <c r="B552" s="22"/>
      <c r="H552" s="1"/>
      <c r="I552" s="1"/>
      <c r="J552" s="1"/>
      <c r="K552" s="1"/>
    </row>
    <row r="553" spans="1:18" ht="32.4" x14ac:dyDescent="0.15">
      <c r="B553" s="57"/>
      <c r="C553" s="58"/>
      <c r="D553" s="28"/>
      <c r="E553" s="28"/>
      <c r="F553" s="28"/>
      <c r="G553" s="230"/>
      <c r="H553" s="354" t="s">
        <v>186</v>
      </c>
      <c r="I553" s="124" t="s">
        <v>103</v>
      </c>
      <c r="J553" s="124" t="s">
        <v>1030</v>
      </c>
      <c r="K553" s="124" t="s">
        <v>1031</v>
      </c>
      <c r="L553" s="124" t="s">
        <v>1032</v>
      </c>
      <c r="M553" s="124" t="s">
        <v>1033</v>
      </c>
      <c r="N553" s="171" t="s">
        <v>1034</v>
      </c>
      <c r="O553" s="124" t="s">
        <v>4</v>
      </c>
      <c r="P553" s="124" t="s">
        <v>1035</v>
      </c>
      <c r="Q553" s="124" t="s">
        <v>1036</v>
      </c>
      <c r="R553" s="44"/>
    </row>
    <row r="554" spans="1:18" ht="15" customHeight="1" x14ac:dyDescent="0.15">
      <c r="B554" s="205" t="s">
        <v>2</v>
      </c>
      <c r="C554" s="366" t="s">
        <v>512</v>
      </c>
      <c r="D554" s="355" t="s">
        <v>834</v>
      </c>
      <c r="E554" s="361"/>
      <c r="F554" s="361"/>
      <c r="G554" s="362"/>
      <c r="H554" s="8">
        <v>900</v>
      </c>
      <c r="I554" s="8">
        <v>304</v>
      </c>
      <c r="J554" s="8">
        <v>332</v>
      </c>
      <c r="K554" s="8">
        <v>127</v>
      </c>
      <c r="L554" s="8">
        <v>80</v>
      </c>
      <c r="M554" s="8">
        <v>41</v>
      </c>
      <c r="N554" s="8">
        <v>199</v>
      </c>
      <c r="O554" s="8">
        <f>SUM(H554:N554)</f>
        <v>1983</v>
      </c>
      <c r="P554" s="198">
        <v>1.5795964125560538</v>
      </c>
      <c r="Q554" s="198">
        <v>3.1877828054298645</v>
      </c>
      <c r="R554" s="44"/>
    </row>
    <row r="555" spans="1:18" ht="15" customHeight="1" x14ac:dyDescent="0.15">
      <c r="B555" s="280"/>
      <c r="C555" s="365"/>
      <c r="D555" s="357" t="s">
        <v>835</v>
      </c>
      <c r="E555" s="356"/>
      <c r="F555" s="356"/>
      <c r="G555" s="231"/>
      <c r="H555" s="9">
        <v>1036</v>
      </c>
      <c r="I555" s="9">
        <v>330</v>
      </c>
      <c r="J555" s="9">
        <v>285</v>
      </c>
      <c r="K555" s="9">
        <v>74</v>
      </c>
      <c r="L555" s="9">
        <v>36</v>
      </c>
      <c r="M555" s="9">
        <v>15</v>
      </c>
      <c r="N555" s="9">
        <v>207</v>
      </c>
      <c r="O555" s="9">
        <f t="shared" ref="O555:O593" si="132">SUM(H555:N555)</f>
        <v>1983</v>
      </c>
      <c r="P555" s="199">
        <v>0.98592342342342343</v>
      </c>
      <c r="Q555" s="199">
        <v>2.3662162162162161</v>
      </c>
      <c r="R555" s="44"/>
    </row>
    <row r="556" spans="1:18" ht="15" customHeight="1" x14ac:dyDescent="0.15">
      <c r="B556" s="206"/>
      <c r="C556" s="365"/>
      <c r="D556" s="357" t="s">
        <v>836</v>
      </c>
      <c r="E556" s="55"/>
      <c r="F556" s="356"/>
      <c r="G556" s="231"/>
      <c r="H556" s="9">
        <v>1661</v>
      </c>
      <c r="I556" s="9">
        <v>86</v>
      </c>
      <c r="J556" s="9">
        <v>41</v>
      </c>
      <c r="K556" s="9">
        <v>15</v>
      </c>
      <c r="L556" s="9">
        <v>1</v>
      </c>
      <c r="M556" s="9">
        <v>2</v>
      </c>
      <c r="N556" s="9">
        <v>177</v>
      </c>
      <c r="O556" s="9">
        <f t="shared" si="132"/>
        <v>1983</v>
      </c>
      <c r="P556" s="199">
        <v>0.15282392026578073</v>
      </c>
      <c r="Q556" s="199">
        <v>1.903448275862069</v>
      </c>
      <c r="R556" s="44"/>
    </row>
    <row r="557" spans="1:18" ht="15" customHeight="1" x14ac:dyDescent="0.15">
      <c r="B557" s="206"/>
      <c r="C557" s="367"/>
      <c r="D557" s="358" t="s">
        <v>60</v>
      </c>
      <c r="E557" s="55"/>
      <c r="F557" s="356"/>
      <c r="G557" s="231"/>
      <c r="H557" s="10">
        <v>1761</v>
      </c>
      <c r="I557" s="10">
        <v>45</v>
      </c>
      <c r="J557" s="10">
        <v>25</v>
      </c>
      <c r="K557" s="10">
        <v>2</v>
      </c>
      <c r="L557" s="10">
        <v>0</v>
      </c>
      <c r="M557" s="10">
        <v>1</v>
      </c>
      <c r="N557" s="10">
        <v>149</v>
      </c>
      <c r="O557" s="10">
        <f t="shared" si="132"/>
        <v>1983</v>
      </c>
      <c r="P557" s="353">
        <v>6.9247546346782984E-2</v>
      </c>
      <c r="Q557" s="353">
        <v>1.7397260273972603</v>
      </c>
      <c r="R557" s="44"/>
    </row>
    <row r="558" spans="1:18" ht="15" customHeight="1" x14ac:dyDescent="0.15">
      <c r="B558" s="206"/>
      <c r="C558" s="365" t="s">
        <v>1037</v>
      </c>
      <c r="D558" s="355" t="s">
        <v>834</v>
      </c>
      <c r="E558" s="361"/>
      <c r="F558" s="361"/>
      <c r="G558" s="362"/>
      <c r="H558" s="9">
        <v>193</v>
      </c>
      <c r="I558" s="9">
        <v>99</v>
      </c>
      <c r="J558" s="9">
        <v>144</v>
      </c>
      <c r="K558" s="9">
        <v>73</v>
      </c>
      <c r="L558" s="9">
        <v>50</v>
      </c>
      <c r="M558" s="9">
        <v>29</v>
      </c>
      <c r="N558" s="9">
        <v>79</v>
      </c>
      <c r="O558" s="9">
        <f t="shared" si="132"/>
        <v>667</v>
      </c>
      <c r="P558" s="199">
        <v>2.620748299319728</v>
      </c>
      <c r="Q558" s="199">
        <v>3.90126582278481</v>
      </c>
      <c r="R558" s="44"/>
    </row>
    <row r="559" spans="1:18" ht="15" customHeight="1" x14ac:dyDescent="0.15">
      <c r="B559" s="206"/>
      <c r="C559" s="365" t="s">
        <v>1038</v>
      </c>
      <c r="D559" s="357" t="s">
        <v>835</v>
      </c>
      <c r="E559" s="356"/>
      <c r="F559" s="356"/>
      <c r="G559" s="231"/>
      <c r="H559" s="9">
        <v>289</v>
      </c>
      <c r="I559" s="9">
        <v>105</v>
      </c>
      <c r="J559" s="9">
        <v>115</v>
      </c>
      <c r="K559" s="9">
        <v>47</v>
      </c>
      <c r="L559" s="9">
        <v>18</v>
      </c>
      <c r="M559" s="9">
        <v>12</v>
      </c>
      <c r="N559" s="9">
        <v>81</v>
      </c>
      <c r="O559" s="9">
        <f t="shared" si="132"/>
        <v>667</v>
      </c>
      <c r="P559" s="199">
        <v>1.4658703071672354</v>
      </c>
      <c r="Q559" s="199">
        <v>2.8922558922558923</v>
      </c>
      <c r="R559" s="44"/>
    </row>
    <row r="560" spans="1:18" ht="15" customHeight="1" x14ac:dyDescent="0.15">
      <c r="B560" s="206"/>
      <c r="C560" s="365"/>
      <c r="D560" s="357" t="s">
        <v>836</v>
      </c>
      <c r="E560" s="55"/>
      <c r="F560" s="356"/>
      <c r="G560" s="231"/>
      <c r="H560" s="9">
        <v>546</v>
      </c>
      <c r="I560" s="9">
        <v>33</v>
      </c>
      <c r="J560" s="9">
        <v>20</v>
      </c>
      <c r="K560" s="9">
        <v>7</v>
      </c>
      <c r="L560" s="9">
        <v>0</v>
      </c>
      <c r="M560" s="9">
        <v>0</v>
      </c>
      <c r="N560" s="9">
        <v>61</v>
      </c>
      <c r="O560" s="9">
        <f t="shared" si="132"/>
        <v>667</v>
      </c>
      <c r="P560" s="199">
        <v>0.18811881188118812</v>
      </c>
      <c r="Q560" s="199">
        <v>1.9</v>
      </c>
      <c r="R560" s="44"/>
    </row>
    <row r="561" spans="2:18" ht="15" customHeight="1" x14ac:dyDescent="0.15">
      <c r="B561" s="206"/>
      <c r="C561" s="368"/>
      <c r="D561" s="359" t="s">
        <v>60</v>
      </c>
      <c r="E561" s="55"/>
      <c r="F561" s="360"/>
      <c r="G561" s="127"/>
      <c r="H561" s="10">
        <v>580</v>
      </c>
      <c r="I561" s="10">
        <v>22</v>
      </c>
      <c r="J561" s="10">
        <v>17</v>
      </c>
      <c r="K561" s="10">
        <v>1</v>
      </c>
      <c r="L561" s="10">
        <v>0</v>
      </c>
      <c r="M561" s="10">
        <v>1</v>
      </c>
      <c r="N561" s="10">
        <v>46</v>
      </c>
      <c r="O561" s="10">
        <f t="shared" si="132"/>
        <v>667</v>
      </c>
      <c r="P561" s="353">
        <v>0.13043478260869565</v>
      </c>
      <c r="Q561" s="353">
        <v>1.975609756097561</v>
      </c>
      <c r="R561" s="44"/>
    </row>
    <row r="562" spans="2:18" ht="15" customHeight="1" x14ac:dyDescent="0.15">
      <c r="B562" s="206"/>
      <c r="C562" s="365" t="s">
        <v>1040</v>
      </c>
      <c r="D562" s="355" t="s">
        <v>834</v>
      </c>
      <c r="E562" s="361"/>
      <c r="F562" s="361"/>
      <c r="G562" s="362"/>
      <c r="H562" s="9">
        <v>707</v>
      </c>
      <c r="I562" s="9">
        <v>205</v>
      </c>
      <c r="J562" s="9">
        <v>188</v>
      </c>
      <c r="K562" s="9">
        <v>54</v>
      </c>
      <c r="L562" s="9">
        <v>30</v>
      </c>
      <c r="M562" s="9">
        <v>12</v>
      </c>
      <c r="N562" s="9">
        <v>120</v>
      </c>
      <c r="O562" s="9">
        <f t="shared" si="132"/>
        <v>1316</v>
      </c>
      <c r="P562" s="199">
        <v>1.0677257525083612</v>
      </c>
      <c r="Q562" s="199">
        <v>2.6114519427402865</v>
      </c>
      <c r="R562" s="44"/>
    </row>
    <row r="563" spans="2:18" ht="15" customHeight="1" x14ac:dyDescent="0.15">
      <c r="B563" s="206"/>
      <c r="C563" s="365" t="s">
        <v>1039</v>
      </c>
      <c r="D563" s="357" t="s">
        <v>835</v>
      </c>
      <c r="E563" s="356"/>
      <c r="F563" s="356"/>
      <c r="G563" s="231"/>
      <c r="H563" s="9">
        <v>747</v>
      </c>
      <c r="I563" s="9">
        <v>225</v>
      </c>
      <c r="J563" s="9">
        <v>170</v>
      </c>
      <c r="K563" s="9">
        <v>27</v>
      </c>
      <c r="L563" s="9">
        <v>18</v>
      </c>
      <c r="M563" s="9">
        <v>3</v>
      </c>
      <c r="N563" s="9">
        <v>126</v>
      </c>
      <c r="O563" s="9">
        <f t="shared" si="132"/>
        <v>1316</v>
      </c>
      <c r="P563" s="199">
        <v>0.74957983193277311</v>
      </c>
      <c r="Q563" s="199">
        <v>2.0135440180586905</v>
      </c>
      <c r="R563" s="44"/>
    </row>
    <row r="564" spans="2:18" ht="15" customHeight="1" x14ac:dyDescent="0.15">
      <c r="B564" s="206"/>
      <c r="C564" s="365"/>
      <c r="D564" s="357" t="s">
        <v>836</v>
      </c>
      <c r="E564" s="55"/>
      <c r="F564" s="356"/>
      <c r="G564" s="231"/>
      <c r="H564" s="9">
        <v>1115</v>
      </c>
      <c r="I564" s="9">
        <v>53</v>
      </c>
      <c r="J564" s="9">
        <v>21</v>
      </c>
      <c r="K564" s="9">
        <v>8</v>
      </c>
      <c r="L564" s="9">
        <v>1</v>
      </c>
      <c r="M564" s="9">
        <v>2</v>
      </c>
      <c r="N564" s="9">
        <v>116</v>
      </c>
      <c r="O564" s="9">
        <f t="shared" si="132"/>
        <v>1316</v>
      </c>
      <c r="P564" s="199">
        <v>0.13500000000000001</v>
      </c>
      <c r="Q564" s="199">
        <v>1.9058823529411764</v>
      </c>
      <c r="R564" s="44"/>
    </row>
    <row r="565" spans="2:18" ht="15" customHeight="1" x14ac:dyDescent="0.15">
      <c r="B565" s="363"/>
      <c r="C565" s="368"/>
      <c r="D565" s="359" t="s">
        <v>60</v>
      </c>
      <c r="E565" s="55"/>
      <c r="F565" s="360"/>
      <c r="G565" s="127"/>
      <c r="H565" s="10">
        <v>1181</v>
      </c>
      <c r="I565" s="10">
        <v>23</v>
      </c>
      <c r="J565" s="10">
        <v>8</v>
      </c>
      <c r="K565" s="10">
        <v>1</v>
      </c>
      <c r="L565" s="10">
        <v>0</v>
      </c>
      <c r="M565" s="10">
        <v>0</v>
      </c>
      <c r="N565" s="10">
        <v>103</v>
      </c>
      <c r="O565" s="10">
        <f t="shared" si="132"/>
        <v>1316</v>
      </c>
      <c r="P565" s="353">
        <v>3.7922506183017311E-2</v>
      </c>
      <c r="Q565" s="353">
        <v>1.4375</v>
      </c>
      <c r="R565" s="44"/>
    </row>
    <row r="566" spans="2:18" ht="15" customHeight="1" x14ac:dyDescent="0.15">
      <c r="B566" s="206"/>
      <c r="C566" s="365" t="s">
        <v>1041</v>
      </c>
      <c r="D566" s="355" t="s">
        <v>834</v>
      </c>
      <c r="E566" s="361"/>
      <c r="F566" s="361"/>
      <c r="G566" s="362"/>
      <c r="H566" s="9">
        <v>578</v>
      </c>
      <c r="I566" s="9">
        <v>194</v>
      </c>
      <c r="J566" s="9">
        <v>155</v>
      </c>
      <c r="K566" s="9">
        <v>61</v>
      </c>
      <c r="L566" s="9">
        <v>27</v>
      </c>
      <c r="M566" s="9">
        <v>11</v>
      </c>
      <c r="N566" s="9">
        <v>97</v>
      </c>
      <c r="O566" s="9">
        <f t="shared" ref="O566:O569" si="133">SUM(H566:N566)</f>
        <v>1123</v>
      </c>
      <c r="P566" s="199">
        <v>1.1189083820662769</v>
      </c>
      <c r="Q566" s="199">
        <v>2.5625</v>
      </c>
      <c r="R566" s="44"/>
    </row>
    <row r="567" spans="2:18" ht="15" customHeight="1" x14ac:dyDescent="0.15">
      <c r="B567" s="206"/>
      <c r="C567" s="365" t="s">
        <v>1042</v>
      </c>
      <c r="D567" s="357" t="s">
        <v>835</v>
      </c>
      <c r="E567" s="356"/>
      <c r="F567" s="356"/>
      <c r="G567" s="231"/>
      <c r="H567" s="9">
        <v>518</v>
      </c>
      <c r="I567" s="9">
        <v>245</v>
      </c>
      <c r="J567" s="9">
        <v>180</v>
      </c>
      <c r="K567" s="9">
        <v>49</v>
      </c>
      <c r="L567" s="9">
        <v>25</v>
      </c>
      <c r="M567" s="9">
        <v>6</v>
      </c>
      <c r="N567" s="9">
        <v>100</v>
      </c>
      <c r="O567" s="9">
        <f t="shared" si="133"/>
        <v>1123</v>
      </c>
      <c r="P567" s="199">
        <v>1.1055718475073313</v>
      </c>
      <c r="Q567" s="199">
        <v>2.2396039603960398</v>
      </c>
      <c r="R567" s="44"/>
    </row>
    <row r="568" spans="2:18" ht="15" customHeight="1" x14ac:dyDescent="0.15">
      <c r="B568" s="206"/>
      <c r="C568" s="365"/>
      <c r="D568" s="357" t="s">
        <v>836</v>
      </c>
      <c r="E568" s="55"/>
      <c r="F568" s="356"/>
      <c r="G568" s="231"/>
      <c r="H568" s="9">
        <v>927</v>
      </c>
      <c r="I568" s="9">
        <v>64</v>
      </c>
      <c r="J568" s="9">
        <v>31</v>
      </c>
      <c r="K568" s="9">
        <v>3</v>
      </c>
      <c r="L568" s="9">
        <v>3</v>
      </c>
      <c r="M568" s="9">
        <v>3</v>
      </c>
      <c r="N568" s="9">
        <v>92</v>
      </c>
      <c r="O568" s="9">
        <f t="shared" si="133"/>
        <v>1123</v>
      </c>
      <c r="P568" s="199">
        <v>0.20271580989330748</v>
      </c>
      <c r="Q568" s="199">
        <v>2.0096153846153846</v>
      </c>
      <c r="R568" s="44"/>
    </row>
    <row r="569" spans="2:18" ht="15" customHeight="1" x14ac:dyDescent="0.15">
      <c r="B569" s="363"/>
      <c r="C569" s="368"/>
      <c r="D569" s="359" t="s">
        <v>60</v>
      </c>
      <c r="E569" s="55"/>
      <c r="F569" s="360"/>
      <c r="G569" s="127"/>
      <c r="H569" s="10">
        <v>995</v>
      </c>
      <c r="I569" s="10">
        <v>30</v>
      </c>
      <c r="J569" s="10">
        <v>11</v>
      </c>
      <c r="K569" s="10">
        <v>1</v>
      </c>
      <c r="L569" s="10">
        <v>0</v>
      </c>
      <c r="M569" s="10">
        <v>1</v>
      </c>
      <c r="N569" s="10">
        <v>85</v>
      </c>
      <c r="O569" s="10">
        <f t="shared" si="133"/>
        <v>1123</v>
      </c>
      <c r="P569" s="353">
        <v>6.7437379576107903E-2</v>
      </c>
      <c r="Q569" s="353">
        <v>1.6279069767441861</v>
      </c>
      <c r="R569" s="44"/>
    </row>
    <row r="570" spans="2:18" ht="15" customHeight="1" x14ac:dyDescent="0.15">
      <c r="B570" s="206"/>
      <c r="C570" s="365" t="s">
        <v>1041</v>
      </c>
      <c r="D570" s="355" t="s">
        <v>834</v>
      </c>
      <c r="E570" s="361"/>
      <c r="F570" s="361"/>
      <c r="G570" s="362"/>
      <c r="H570" s="9">
        <v>547</v>
      </c>
      <c r="I570" s="9">
        <v>187</v>
      </c>
      <c r="J570" s="9">
        <v>143</v>
      </c>
      <c r="K570" s="9">
        <v>52</v>
      </c>
      <c r="L570" s="9">
        <v>24</v>
      </c>
      <c r="M570" s="9">
        <v>9</v>
      </c>
      <c r="N570" s="9">
        <v>89</v>
      </c>
      <c r="O570" s="9">
        <f t="shared" si="132"/>
        <v>1051</v>
      </c>
      <c r="P570" s="199">
        <v>1.0706860706860706</v>
      </c>
      <c r="Q570" s="199">
        <v>2.4819277108433737</v>
      </c>
      <c r="R570" s="44"/>
    </row>
    <row r="571" spans="2:18" ht="15" customHeight="1" x14ac:dyDescent="0.15">
      <c r="B571" s="206"/>
      <c r="C571" s="365" t="s">
        <v>1043</v>
      </c>
      <c r="D571" s="357" t="s">
        <v>835</v>
      </c>
      <c r="E571" s="356"/>
      <c r="F571" s="356"/>
      <c r="G571" s="231"/>
      <c r="H571" s="9">
        <v>487</v>
      </c>
      <c r="I571" s="9">
        <v>234</v>
      </c>
      <c r="J571" s="9">
        <v>170</v>
      </c>
      <c r="K571" s="9">
        <v>41</v>
      </c>
      <c r="L571" s="9">
        <v>22</v>
      </c>
      <c r="M571" s="9">
        <v>5</v>
      </c>
      <c r="N571" s="9">
        <v>92</v>
      </c>
      <c r="O571" s="9">
        <f t="shared" si="132"/>
        <v>1051</v>
      </c>
      <c r="P571" s="199">
        <v>1.0667361835245046</v>
      </c>
      <c r="Q571" s="199">
        <v>2.1673728813559321</v>
      </c>
      <c r="R571" s="44"/>
    </row>
    <row r="572" spans="2:18" ht="15" customHeight="1" x14ac:dyDescent="0.15">
      <c r="B572" s="206"/>
      <c r="C572" s="365"/>
      <c r="D572" s="357" t="s">
        <v>836</v>
      </c>
      <c r="E572" s="55"/>
      <c r="F572" s="356"/>
      <c r="G572" s="231"/>
      <c r="H572" s="9">
        <v>868</v>
      </c>
      <c r="I572" s="9">
        <v>62</v>
      </c>
      <c r="J572" s="9">
        <v>28</v>
      </c>
      <c r="K572" s="9">
        <v>2</v>
      </c>
      <c r="L572" s="9">
        <v>2</v>
      </c>
      <c r="M572" s="9">
        <v>3</v>
      </c>
      <c r="N572" s="9">
        <v>86</v>
      </c>
      <c r="O572" s="9">
        <f t="shared" si="132"/>
        <v>1051</v>
      </c>
      <c r="P572" s="199">
        <v>0.19585492227979276</v>
      </c>
      <c r="Q572" s="199">
        <v>1.9484536082474226</v>
      </c>
      <c r="R572" s="44"/>
    </row>
    <row r="573" spans="2:18" ht="15" customHeight="1" x14ac:dyDescent="0.15">
      <c r="B573" s="208"/>
      <c r="C573" s="368"/>
      <c r="D573" s="359" t="s">
        <v>60</v>
      </c>
      <c r="E573" s="55"/>
      <c r="F573" s="360"/>
      <c r="G573" s="127"/>
      <c r="H573" s="10">
        <v>934</v>
      </c>
      <c r="I573" s="10">
        <v>25</v>
      </c>
      <c r="J573" s="10">
        <v>11</v>
      </c>
      <c r="K573" s="10">
        <v>1</v>
      </c>
      <c r="L573" s="10">
        <v>0</v>
      </c>
      <c r="M573" s="10">
        <v>1</v>
      </c>
      <c r="N573" s="10">
        <v>79</v>
      </c>
      <c r="O573" s="10">
        <f t="shared" si="132"/>
        <v>1051</v>
      </c>
      <c r="P573" s="353">
        <v>6.6872427983539096E-2</v>
      </c>
      <c r="Q573" s="353">
        <v>1.7105263157894737</v>
      </c>
      <c r="R573" s="44"/>
    </row>
    <row r="574" spans="2:18" ht="15" customHeight="1" x14ac:dyDescent="0.15">
      <c r="B574" s="205" t="s">
        <v>3</v>
      </c>
      <c r="C574" s="366" t="s">
        <v>512</v>
      </c>
      <c r="D574" s="355" t="s">
        <v>834</v>
      </c>
      <c r="E574" s="361"/>
      <c r="F574" s="361"/>
      <c r="G574" s="364">
        <f>$O$554</f>
        <v>1983</v>
      </c>
      <c r="H574" s="11">
        <f t="shared" ref="H574:N583" si="134">IF($G574=0,0,H554/$G574*100)</f>
        <v>45.385779122541607</v>
      </c>
      <c r="I574" s="11">
        <f t="shared" si="134"/>
        <v>15.330307614725164</v>
      </c>
      <c r="J574" s="11">
        <f t="shared" si="134"/>
        <v>16.742309631870903</v>
      </c>
      <c r="K574" s="11">
        <f t="shared" si="134"/>
        <v>6.4044377206253156</v>
      </c>
      <c r="L574" s="11">
        <f t="shared" si="134"/>
        <v>4.0342914775592531</v>
      </c>
      <c r="M574" s="11">
        <f t="shared" si="134"/>
        <v>2.0675743822491177</v>
      </c>
      <c r="N574" s="11">
        <f t="shared" si="134"/>
        <v>10.035300050428644</v>
      </c>
      <c r="O574" s="11">
        <f t="shared" si="132"/>
        <v>100</v>
      </c>
      <c r="R574" s="44"/>
    </row>
    <row r="575" spans="2:18" ht="15" customHeight="1" x14ac:dyDescent="0.15">
      <c r="B575" s="280"/>
      <c r="C575" s="365"/>
      <c r="D575" s="357" t="s">
        <v>835</v>
      </c>
      <c r="E575" s="356"/>
      <c r="F575" s="356"/>
      <c r="G575" s="20">
        <f t="shared" ref="G575:G577" si="135">$O$554</f>
        <v>1983</v>
      </c>
      <c r="H575" s="12">
        <f t="shared" si="134"/>
        <v>52.244074634392334</v>
      </c>
      <c r="I575" s="12">
        <f t="shared" si="134"/>
        <v>16.64145234493192</v>
      </c>
      <c r="J575" s="12">
        <f t="shared" si="134"/>
        <v>14.372163388804839</v>
      </c>
      <c r="K575" s="12">
        <f t="shared" si="134"/>
        <v>3.7317196167423092</v>
      </c>
      <c r="L575" s="12">
        <f t="shared" si="134"/>
        <v>1.8154311649016641</v>
      </c>
      <c r="M575" s="12">
        <f t="shared" si="134"/>
        <v>0.75642965204236012</v>
      </c>
      <c r="N575" s="12">
        <f t="shared" si="134"/>
        <v>10.43872919818457</v>
      </c>
      <c r="O575" s="12">
        <f t="shared" si="132"/>
        <v>100</v>
      </c>
      <c r="R575" s="44"/>
    </row>
    <row r="576" spans="2:18" ht="15" customHeight="1" x14ac:dyDescent="0.15">
      <c r="B576" s="206"/>
      <c r="C576" s="365"/>
      <c r="D576" s="357" t="s">
        <v>836</v>
      </c>
      <c r="E576" s="55"/>
      <c r="F576" s="356"/>
      <c r="G576" s="20">
        <f t="shared" si="135"/>
        <v>1983</v>
      </c>
      <c r="H576" s="12">
        <f t="shared" si="134"/>
        <v>83.761976802823995</v>
      </c>
      <c r="I576" s="12">
        <f t="shared" si="134"/>
        <v>4.3368633383761974</v>
      </c>
      <c r="J576" s="12">
        <f t="shared" si="134"/>
        <v>2.0675743822491177</v>
      </c>
      <c r="K576" s="12">
        <f t="shared" si="134"/>
        <v>0.75642965204236012</v>
      </c>
      <c r="L576" s="12">
        <f t="shared" si="134"/>
        <v>5.0428643469490678E-2</v>
      </c>
      <c r="M576" s="12">
        <f t="shared" si="134"/>
        <v>0.10085728693898136</v>
      </c>
      <c r="N576" s="12">
        <f t="shared" si="134"/>
        <v>8.9258698940998489</v>
      </c>
      <c r="O576" s="12">
        <f t="shared" si="132"/>
        <v>99.999999999999972</v>
      </c>
      <c r="R576" s="44"/>
    </row>
    <row r="577" spans="2:18" ht="15" customHeight="1" x14ac:dyDescent="0.15">
      <c r="B577" s="206"/>
      <c r="C577" s="367"/>
      <c r="D577" s="358" t="s">
        <v>60</v>
      </c>
      <c r="E577" s="55"/>
      <c r="F577" s="356"/>
      <c r="G577" s="21">
        <f t="shared" si="135"/>
        <v>1983</v>
      </c>
      <c r="H577" s="13">
        <f t="shared" si="134"/>
        <v>88.804841149773068</v>
      </c>
      <c r="I577" s="13">
        <f t="shared" si="134"/>
        <v>2.2692889561270801</v>
      </c>
      <c r="J577" s="13">
        <f t="shared" si="134"/>
        <v>1.2607160867372669</v>
      </c>
      <c r="K577" s="13">
        <f t="shared" si="134"/>
        <v>0.10085728693898136</v>
      </c>
      <c r="L577" s="13">
        <f t="shared" si="134"/>
        <v>0</v>
      </c>
      <c r="M577" s="13">
        <f t="shared" si="134"/>
        <v>5.0428643469490678E-2</v>
      </c>
      <c r="N577" s="13">
        <f t="shared" si="134"/>
        <v>7.5138678769541096</v>
      </c>
      <c r="O577" s="13">
        <f t="shared" si="132"/>
        <v>99.999999999999986</v>
      </c>
      <c r="R577" s="44"/>
    </row>
    <row r="578" spans="2:18" ht="15" customHeight="1" x14ac:dyDescent="0.15">
      <c r="B578" s="206"/>
      <c r="C578" s="365" t="s">
        <v>1037</v>
      </c>
      <c r="D578" s="355" t="s">
        <v>834</v>
      </c>
      <c r="E578" s="361"/>
      <c r="F578" s="361"/>
      <c r="G578" s="364">
        <f>$O$558</f>
        <v>667</v>
      </c>
      <c r="H578" s="12">
        <f t="shared" si="134"/>
        <v>28.935532233883059</v>
      </c>
      <c r="I578" s="12">
        <f t="shared" si="134"/>
        <v>14.842578710644677</v>
      </c>
      <c r="J578" s="12">
        <f t="shared" si="134"/>
        <v>21.589205397301349</v>
      </c>
      <c r="K578" s="12">
        <f t="shared" si="134"/>
        <v>10.944527736131935</v>
      </c>
      <c r="L578" s="12">
        <f t="shared" si="134"/>
        <v>7.4962518740629687</v>
      </c>
      <c r="M578" s="12">
        <f t="shared" si="134"/>
        <v>4.3478260869565215</v>
      </c>
      <c r="N578" s="12">
        <f t="shared" si="134"/>
        <v>11.84407796101949</v>
      </c>
      <c r="O578" s="12">
        <f t="shared" si="132"/>
        <v>99.999999999999986</v>
      </c>
      <c r="R578" s="44"/>
    </row>
    <row r="579" spans="2:18" ht="15" customHeight="1" x14ac:dyDescent="0.15">
      <c r="B579" s="206"/>
      <c r="C579" s="365" t="s">
        <v>1038</v>
      </c>
      <c r="D579" s="357" t="s">
        <v>835</v>
      </c>
      <c r="E579" s="356"/>
      <c r="F579" s="356"/>
      <c r="G579" s="20">
        <f t="shared" ref="G579:G581" si="136">$O$558</f>
        <v>667</v>
      </c>
      <c r="H579" s="12">
        <f t="shared" si="134"/>
        <v>43.328335832083958</v>
      </c>
      <c r="I579" s="12">
        <f t="shared" si="134"/>
        <v>15.742128935532234</v>
      </c>
      <c r="J579" s="12">
        <f t="shared" si="134"/>
        <v>17.241379310344829</v>
      </c>
      <c r="K579" s="12">
        <f t="shared" si="134"/>
        <v>7.0464767616191901</v>
      </c>
      <c r="L579" s="12">
        <f t="shared" si="134"/>
        <v>2.6986506746626686</v>
      </c>
      <c r="M579" s="12">
        <f t="shared" si="134"/>
        <v>1.7991004497751124</v>
      </c>
      <c r="N579" s="12">
        <f t="shared" si="134"/>
        <v>12.143928035982009</v>
      </c>
      <c r="O579" s="12">
        <f t="shared" si="132"/>
        <v>100.00000000000001</v>
      </c>
      <c r="R579" s="44"/>
    </row>
    <row r="580" spans="2:18" ht="15" customHeight="1" x14ac:dyDescent="0.15">
      <c r="B580" s="206"/>
      <c r="C580" s="365"/>
      <c r="D580" s="357" t="s">
        <v>836</v>
      </c>
      <c r="E580" s="55"/>
      <c r="F580" s="356"/>
      <c r="G580" s="20">
        <f t="shared" si="136"/>
        <v>667</v>
      </c>
      <c r="H580" s="12">
        <f t="shared" si="134"/>
        <v>81.859070464767612</v>
      </c>
      <c r="I580" s="12">
        <f t="shared" si="134"/>
        <v>4.9475262368815596</v>
      </c>
      <c r="J580" s="12">
        <f t="shared" si="134"/>
        <v>2.9985007496251872</v>
      </c>
      <c r="K580" s="12">
        <f t="shared" si="134"/>
        <v>1.0494752623688157</v>
      </c>
      <c r="L580" s="12">
        <f t="shared" si="134"/>
        <v>0</v>
      </c>
      <c r="M580" s="12">
        <f t="shared" si="134"/>
        <v>0</v>
      </c>
      <c r="N580" s="12">
        <f t="shared" si="134"/>
        <v>9.1454272863568224</v>
      </c>
      <c r="O580" s="12">
        <f t="shared" si="132"/>
        <v>100</v>
      </c>
      <c r="R580" s="44"/>
    </row>
    <row r="581" spans="2:18" ht="15" customHeight="1" x14ac:dyDescent="0.15">
      <c r="B581" s="206"/>
      <c r="C581" s="368"/>
      <c r="D581" s="359" t="s">
        <v>60</v>
      </c>
      <c r="E581" s="55"/>
      <c r="F581" s="360"/>
      <c r="G581" s="21">
        <f t="shared" si="136"/>
        <v>667</v>
      </c>
      <c r="H581" s="13">
        <f t="shared" si="134"/>
        <v>86.956521739130437</v>
      </c>
      <c r="I581" s="13">
        <f t="shared" si="134"/>
        <v>3.2983508245877062</v>
      </c>
      <c r="J581" s="13">
        <f t="shared" si="134"/>
        <v>2.5487256371814091</v>
      </c>
      <c r="K581" s="13">
        <f t="shared" si="134"/>
        <v>0.14992503748125938</v>
      </c>
      <c r="L581" s="13">
        <f t="shared" si="134"/>
        <v>0</v>
      </c>
      <c r="M581" s="13">
        <f t="shared" si="134"/>
        <v>0.14992503748125938</v>
      </c>
      <c r="N581" s="13">
        <f t="shared" si="134"/>
        <v>6.8965517241379306</v>
      </c>
      <c r="O581" s="13">
        <f t="shared" si="132"/>
        <v>99.999999999999986</v>
      </c>
      <c r="R581" s="44"/>
    </row>
    <row r="582" spans="2:18" ht="15" customHeight="1" x14ac:dyDescent="0.15">
      <c r="B582" s="206"/>
      <c r="C582" s="365" t="s">
        <v>1040</v>
      </c>
      <c r="D582" s="355" t="s">
        <v>834</v>
      </c>
      <c r="E582" s="361"/>
      <c r="F582" s="361"/>
      <c r="G582" s="364">
        <f>$O$562</f>
        <v>1316</v>
      </c>
      <c r="H582" s="12">
        <f t="shared" si="134"/>
        <v>53.723404255319153</v>
      </c>
      <c r="I582" s="12">
        <f t="shared" si="134"/>
        <v>15.577507598784193</v>
      </c>
      <c r="J582" s="12">
        <f t="shared" si="134"/>
        <v>14.285714285714285</v>
      </c>
      <c r="K582" s="12">
        <f t="shared" si="134"/>
        <v>4.1033434650455929</v>
      </c>
      <c r="L582" s="12">
        <f t="shared" si="134"/>
        <v>2.2796352583586628</v>
      </c>
      <c r="M582" s="12">
        <f t="shared" si="134"/>
        <v>0.91185410334346495</v>
      </c>
      <c r="N582" s="12">
        <f t="shared" si="134"/>
        <v>9.1185410334346511</v>
      </c>
      <c r="O582" s="12">
        <f t="shared" si="132"/>
        <v>100.00000000000001</v>
      </c>
      <c r="R582" s="44"/>
    </row>
    <row r="583" spans="2:18" ht="15" customHeight="1" x14ac:dyDescent="0.15">
      <c r="B583" s="206"/>
      <c r="C583" s="365" t="s">
        <v>1039</v>
      </c>
      <c r="D583" s="357" t="s">
        <v>835</v>
      </c>
      <c r="E583" s="356"/>
      <c r="F583" s="356"/>
      <c r="G583" s="20">
        <f t="shared" ref="G583:G585" si="137">$O$562</f>
        <v>1316</v>
      </c>
      <c r="H583" s="12">
        <f t="shared" si="134"/>
        <v>56.762917933130694</v>
      </c>
      <c r="I583" s="12">
        <f t="shared" si="134"/>
        <v>17.097264437689969</v>
      </c>
      <c r="J583" s="12">
        <f t="shared" si="134"/>
        <v>12.917933130699089</v>
      </c>
      <c r="K583" s="12">
        <f t="shared" si="134"/>
        <v>2.0516717325227964</v>
      </c>
      <c r="L583" s="12">
        <f t="shared" si="134"/>
        <v>1.3677811550151975</v>
      </c>
      <c r="M583" s="12">
        <f t="shared" si="134"/>
        <v>0.22796352583586624</v>
      </c>
      <c r="N583" s="12">
        <f t="shared" si="134"/>
        <v>9.5744680851063837</v>
      </c>
      <c r="O583" s="12">
        <f t="shared" si="132"/>
        <v>99.999999999999986</v>
      </c>
      <c r="R583" s="44"/>
    </row>
    <row r="584" spans="2:18" ht="15" customHeight="1" x14ac:dyDescent="0.15">
      <c r="B584" s="206"/>
      <c r="C584" s="365"/>
      <c r="D584" s="357" t="s">
        <v>836</v>
      </c>
      <c r="E584" s="55"/>
      <c r="F584" s="356"/>
      <c r="G584" s="20">
        <f t="shared" si="137"/>
        <v>1316</v>
      </c>
      <c r="H584" s="12">
        <f t="shared" ref="H584:N593" si="138">IF($G584=0,0,H564/$G584*100)</f>
        <v>84.726443768996958</v>
      </c>
      <c r="I584" s="12">
        <f t="shared" si="138"/>
        <v>4.0273556231003038</v>
      </c>
      <c r="J584" s="12">
        <f t="shared" si="138"/>
        <v>1.5957446808510638</v>
      </c>
      <c r="K584" s="12">
        <f t="shared" si="138"/>
        <v>0.60790273556231</v>
      </c>
      <c r="L584" s="12">
        <f t="shared" si="138"/>
        <v>7.598784194528875E-2</v>
      </c>
      <c r="M584" s="12">
        <f t="shared" si="138"/>
        <v>0.1519756838905775</v>
      </c>
      <c r="N584" s="12">
        <f t="shared" si="138"/>
        <v>8.8145896656534948</v>
      </c>
      <c r="O584" s="12">
        <f t="shared" si="132"/>
        <v>100.00000000000001</v>
      </c>
      <c r="R584" s="44"/>
    </row>
    <row r="585" spans="2:18" ht="15" customHeight="1" x14ac:dyDescent="0.15">
      <c r="B585" s="363"/>
      <c r="C585" s="368"/>
      <c r="D585" s="359" t="s">
        <v>60</v>
      </c>
      <c r="E585" s="52"/>
      <c r="F585" s="360"/>
      <c r="G585" s="21">
        <f t="shared" si="137"/>
        <v>1316</v>
      </c>
      <c r="H585" s="13">
        <f t="shared" si="138"/>
        <v>89.741641337386014</v>
      </c>
      <c r="I585" s="13">
        <f t="shared" si="138"/>
        <v>1.7477203647416413</v>
      </c>
      <c r="J585" s="13">
        <f t="shared" si="138"/>
        <v>0.60790273556231</v>
      </c>
      <c r="K585" s="13">
        <f t="shared" si="138"/>
        <v>7.598784194528875E-2</v>
      </c>
      <c r="L585" s="13">
        <f t="shared" si="138"/>
        <v>0</v>
      </c>
      <c r="M585" s="13">
        <f t="shared" si="138"/>
        <v>0</v>
      </c>
      <c r="N585" s="13">
        <f t="shared" si="138"/>
        <v>7.8267477203647422</v>
      </c>
      <c r="O585" s="13">
        <f t="shared" si="132"/>
        <v>99.999999999999986</v>
      </c>
      <c r="R585" s="44"/>
    </row>
    <row r="586" spans="2:18" ht="15" customHeight="1" x14ac:dyDescent="0.15">
      <c r="B586" s="206"/>
      <c r="C586" s="365" t="s">
        <v>1041</v>
      </c>
      <c r="D586" s="355" t="s">
        <v>834</v>
      </c>
      <c r="E586" s="361"/>
      <c r="F586" s="361"/>
      <c r="G586" s="364">
        <f>$O$566</f>
        <v>1123</v>
      </c>
      <c r="H586" s="12">
        <f t="shared" si="138"/>
        <v>51.469278717720393</v>
      </c>
      <c r="I586" s="12">
        <f t="shared" si="138"/>
        <v>17.275155832591274</v>
      </c>
      <c r="J586" s="12">
        <f t="shared" si="138"/>
        <v>13.802315227070347</v>
      </c>
      <c r="K586" s="12">
        <f t="shared" si="138"/>
        <v>5.4318788958147817</v>
      </c>
      <c r="L586" s="12">
        <f t="shared" si="138"/>
        <v>2.404274265360641</v>
      </c>
      <c r="M586" s="12">
        <f t="shared" si="138"/>
        <v>0.97951914514692784</v>
      </c>
      <c r="N586" s="12">
        <f t="shared" si="138"/>
        <v>8.637577916295637</v>
      </c>
      <c r="O586" s="12">
        <f t="shared" ref="O586:O589" si="139">SUM(H586:N586)</f>
        <v>100</v>
      </c>
      <c r="R586" s="44"/>
    </row>
    <row r="587" spans="2:18" ht="15" customHeight="1" x14ac:dyDescent="0.15">
      <c r="B587" s="206"/>
      <c r="C587" s="365" t="s">
        <v>1042</v>
      </c>
      <c r="D587" s="357" t="s">
        <v>835</v>
      </c>
      <c r="E587" s="356"/>
      <c r="F587" s="356"/>
      <c r="G587" s="20">
        <f t="shared" ref="G587:G589" si="140">$O$566</f>
        <v>1123</v>
      </c>
      <c r="H587" s="12">
        <f t="shared" si="138"/>
        <v>46.126447016918966</v>
      </c>
      <c r="I587" s="12">
        <f t="shared" si="138"/>
        <v>21.816562778272484</v>
      </c>
      <c r="J587" s="12">
        <f t="shared" si="138"/>
        <v>16.028495102404275</v>
      </c>
      <c r="K587" s="12">
        <f t="shared" si="138"/>
        <v>4.3633125556544972</v>
      </c>
      <c r="L587" s="12">
        <f t="shared" si="138"/>
        <v>2.2261798753339268</v>
      </c>
      <c r="M587" s="12">
        <f t="shared" si="138"/>
        <v>0.53428317008014248</v>
      </c>
      <c r="N587" s="12">
        <f t="shared" si="138"/>
        <v>8.9047195013357072</v>
      </c>
      <c r="O587" s="12">
        <f t="shared" si="139"/>
        <v>100</v>
      </c>
      <c r="R587" s="44"/>
    </row>
    <row r="588" spans="2:18" ht="15" customHeight="1" x14ac:dyDescent="0.15">
      <c r="B588" s="206"/>
      <c r="C588" s="365"/>
      <c r="D588" s="357" t="s">
        <v>836</v>
      </c>
      <c r="E588" s="55"/>
      <c r="F588" s="356"/>
      <c r="G588" s="20">
        <f t="shared" si="140"/>
        <v>1123</v>
      </c>
      <c r="H588" s="12">
        <f t="shared" si="138"/>
        <v>82.546749777382018</v>
      </c>
      <c r="I588" s="12">
        <f t="shared" si="138"/>
        <v>5.6990204808548528</v>
      </c>
      <c r="J588" s="12">
        <f t="shared" si="138"/>
        <v>2.7604630454140695</v>
      </c>
      <c r="K588" s="12">
        <f t="shared" si="138"/>
        <v>0.26714158504007124</v>
      </c>
      <c r="L588" s="12">
        <f t="shared" si="138"/>
        <v>0.26714158504007124</v>
      </c>
      <c r="M588" s="12">
        <f t="shared" si="138"/>
        <v>0.26714158504007124</v>
      </c>
      <c r="N588" s="12">
        <f t="shared" si="138"/>
        <v>8.1923419412288503</v>
      </c>
      <c r="O588" s="12">
        <f t="shared" si="139"/>
        <v>99.999999999999986</v>
      </c>
      <c r="R588" s="44"/>
    </row>
    <row r="589" spans="2:18" ht="15" customHeight="1" x14ac:dyDescent="0.15">
      <c r="B589" s="363"/>
      <c r="C589" s="368"/>
      <c r="D589" s="359" t="s">
        <v>60</v>
      </c>
      <c r="E589" s="52"/>
      <c r="F589" s="360"/>
      <c r="G589" s="21">
        <f t="shared" si="140"/>
        <v>1123</v>
      </c>
      <c r="H589" s="13">
        <f t="shared" si="138"/>
        <v>88.601959038290289</v>
      </c>
      <c r="I589" s="13">
        <f t="shared" si="138"/>
        <v>2.6714158504007122</v>
      </c>
      <c r="J589" s="13">
        <f t="shared" si="138"/>
        <v>0.97951914514692784</v>
      </c>
      <c r="K589" s="13">
        <f t="shared" si="138"/>
        <v>8.9047195013357075E-2</v>
      </c>
      <c r="L589" s="13">
        <f t="shared" si="138"/>
        <v>0</v>
      </c>
      <c r="M589" s="13">
        <f t="shared" si="138"/>
        <v>8.9047195013357075E-2</v>
      </c>
      <c r="N589" s="13">
        <f t="shared" si="138"/>
        <v>7.5690115761353525</v>
      </c>
      <c r="O589" s="13">
        <f t="shared" si="139"/>
        <v>99.999999999999972</v>
      </c>
      <c r="R589" s="44"/>
    </row>
    <row r="590" spans="2:18" ht="15" customHeight="1" x14ac:dyDescent="0.15">
      <c r="B590" s="206"/>
      <c r="C590" s="365" t="s">
        <v>1041</v>
      </c>
      <c r="D590" s="355" t="s">
        <v>834</v>
      </c>
      <c r="E590" s="361"/>
      <c r="F590" s="361"/>
      <c r="G590" s="364">
        <f>$O$570</f>
        <v>1051</v>
      </c>
      <c r="H590" s="12">
        <f t="shared" si="138"/>
        <v>52.045670789724078</v>
      </c>
      <c r="I590" s="12">
        <f t="shared" si="138"/>
        <v>17.79257849666984</v>
      </c>
      <c r="J590" s="12">
        <f t="shared" si="138"/>
        <v>13.606089438629876</v>
      </c>
      <c r="K590" s="12">
        <f t="shared" si="138"/>
        <v>4.9476688867745002</v>
      </c>
      <c r="L590" s="12">
        <f t="shared" si="138"/>
        <v>2.2835394862036158</v>
      </c>
      <c r="M590" s="12">
        <f t="shared" si="138"/>
        <v>0.85632730732635576</v>
      </c>
      <c r="N590" s="12">
        <f t="shared" si="138"/>
        <v>8.4681255946717418</v>
      </c>
      <c r="O590" s="12">
        <f t="shared" si="132"/>
        <v>100.00000000000001</v>
      </c>
      <c r="R590" s="44"/>
    </row>
    <row r="591" spans="2:18" ht="15" customHeight="1" x14ac:dyDescent="0.15">
      <c r="B591" s="206"/>
      <c r="C591" s="365" t="s">
        <v>1043</v>
      </c>
      <c r="D591" s="357" t="s">
        <v>835</v>
      </c>
      <c r="E591" s="356"/>
      <c r="F591" s="356"/>
      <c r="G591" s="20">
        <f t="shared" ref="G591:G593" si="141">$O$570</f>
        <v>1051</v>
      </c>
      <c r="H591" s="12">
        <f t="shared" si="138"/>
        <v>46.336822074215036</v>
      </c>
      <c r="I591" s="12">
        <f t="shared" si="138"/>
        <v>22.264509990485251</v>
      </c>
      <c r="J591" s="12">
        <f t="shared" si="138"/>
        <v>16.175071360608946</v>
      </c>
      <c r="K591" s="12">
        <f t="shared" si="138"/>
        <v>3.9010466222645097</v>
      </c>
      <c r="L591" s="12">
        <f t="shared" si="138"/>
        <v>2.093244529019981</v>
      </c>
      <c r="M591" s="12">
        <f t="shared" si="138"/>
        <v>0.47573739295908657</v>
      </c>
      <c r="N591" s="12">
        <f t="shared" si="138"/>
        <v>8.7535680304471946</v>
      </c>
      <c r="O591" s="12">
        <f t="shared" si="132"/>
        <v>100.00000000000003</v>
      </c>
      <c r="R591" s="44"/>
    </row>
    <row r="592" spans="2:18" ht="15" customHeight="1" x14ac:dyDescent="0.15">
      <c r="B592" s="206"/>
      <c r="C592" s="365"/>
      <c r="D592" s="357" t="s">
        <v>836</v>
      </c>
      <c r="E592" s="55"/>
      <c r="F592" s="356"/>
      <c r="G592" s="20">
        <f t="shared" si="141"/>
        <v>1051</v>
      </c>
      <c r="H592" s="12">
        <f t="shared" si="138"/>
        <v>82.58801141769743</v>
      </c>
      <c r="I592" s="12">
        <f t="shared" si="138"/>
        <v>5.8991436726926736</v>
      </c>
      <c r="J592" s="12">
        <f t="shared" si="138"/>
        <v>2.6641294005708849</v>
      </c>
      <c r="K592" s="12">
        <f t="shared" si="138"/>
        <v>0.19029495718363465</v>
      </c>
      <c r="L592" s="12">
        <f t="shared" si="138"/>
        <v>0.19029495718363465</v>
      </c>
      <c r="M592" s="12">
        <f t="shared" si="138"/>
        <v>0.28544243577545197</v>
      </c>
      <c r="N592" s="12">
        <f t="shared" si="138"/>
        <v>8.1826831588962889</v>
      </c>
      <c r="O592" s="12">
        <f t="shared" si="132"/>
        <v>100</v>
      </c>
      <c r="R592" s="44"/>
    </row>
    <row r="593" spans="1:18" ht="15" customHeight="1" x14ac:dyDescent="0.15">
      <c r="B593" s="208"/>
      <c r="C593" s="368"/>
      <c r="D593" s="359" t="s">
        <v>60</v>
      </c>
      <c r="E593" s="52"/>
      <c r="F593" s="360"/>
      <c r="G593" s="21">
        <f t="shared" si="141"/>
        <v>1051</v>
      </c>
      <c r="H593" s="13">
        <f t="shared" si="138"/>
        <v>88.867745004757367</v>
      </c>
      <c r="I593" s="13">
        <f t="shared" si="138"/>
        <v>2.378686964795433</v>
      </c>
      <c r="J593" s="13">
        <f t="shared" si="138"/>
        <v>1.0466222645099905</v>
      </c>
      <c r="K593" s="13">
        <f t="shared" si="138"/>
        <v>9.5147478591817325E-2</v>
      </c>
      <c r="L593" s="13">
        <f t="shared" si="138"/>
        <v>0</v>
      </c>
      <c r="M593" s="13">
        <f t="shared" si="138"/>
        <v>9.5147478591817325E-2</v>
      </c>
      <c r="N593" s="13">
        <f t="shared" si="138"/>
        <v>7.5166508087535684</v>
      </c>
      <c r="O593" s="13">
        <f t="shared" si="132"/>
        <v>99.999999999999986</v>
      </c>
      <c r="R593" s="44"/>
    </row>
    <row r="594" spans="1:18" ht="15" customHeight="1" x14ac:dyDescent="0.15">
      <c r="C594" s="7"/>
      <c r="D594" s="53"/>
      <c r="E594" s="14"/>
      <c r="F594" s="14"/>
      <c r="G594" s="14"/>
      <c r="H594" s="14"/>
      <c r="I594" s="14"/>
      <c r="J594" s="14"/>
      <c r="K594" s="14"/>
      <c r="L594" s="14"/>
      <c r="N594" s="187"/>
      <c r="Q594" s="44"/>
    </row>
    <row r="595" spans="1:18" ht="15" customHeight="1" x14ac:dyDescent="0.15">
      <c r="A595" s="1" t="s">
        <v>1044</v>
      </c>
      <c r="B595" s="22"/>
      <c r="H595" s="1"/>
      <c r="I595" s="1"/>
      <c r="J595" s="1"/>
      <c r="K595" s="1"/>
    </row>
    <row r="596" spans="1:18" ht="32.4" x14ac:dyDescent="0.15">
      <c r="B596" s="57"/>
      <c r="C596" s="58"/>
      <c r="D596" s="28"/>
      <c r="E596" s="28"/>
      <c r="F596" s="28"/>
      <c r="G596" s="230"/>
      <c r="H596" s="354" t="s">
        <v>1096</v>
      </c>
      <c r="I596" s="124" t="s">
        <v>1097</v>
      </c>
      <c r="J596" s="124" t="s">
        <v>1098</v>
      </c>
      <c r="K596" s="124" t="s">
        <v>1099</v>
      </c>
      <c r="L596" s="124" t="s">
        <v>1100</v>
      </c>
      <c r="M596" s="124" t="s">
        <v>1101</v>
      </c>
      <c r="N596" s="171" t="s">
        <v>1034</v>
      </c>
      <c r="O596" s="124" t="s">
        <v>4</v>
      </c>
      <c r="P596" s="124" t="s">
        <v>1060</v>
      </c>
      <c r="Q596" s="124" t="s">
        <v>1061</v>
      </c>
      <c r="R596" s="44"/>
    </row>
    <row r="597" spans="1:18" ht="15" customHeight="1" x14ac:dyDescent="0.15">
      <c r="B597" s="205" t="s">
        <v>2</v>
      </c>
      <c r="C597" s="366" t="s">
        <v>512</v>
      </c>
      <c r="D597" s="355" t="s">
        <v>834</v>
      </c>
      <c r="E597" s="361"/>
      <c r="F597" s="361"/>
      <c r="G597" s="362"/>
      <c r="H597" s="8">
        <v>900</v>
      </c>
      <c r="I597" s="8">
        <v>284</v>
      </c>
      <c r="J597" s="8">
        <v>318</v>
      </c>
      <c r="K597" s="8">
        <v>127</v>
      </c>
      <c r="L597" s="8">
        <v>81</v>
      </c>
      <c r="M597" s="8">
        <v>55</v>
      </c>
      <c r="N597" s="8">
        <v>218</v>
      </c>
      <c r="O597" s="8">
        <f>SUM(H597:N597)</f>
        <v>1983</v>
      </c>
      <c r="P597" s="198">
        <v>1.6985835694050992</v>
      </c>
      <c r="Q597" s="198">
        <v>3.4658959537572254</v>
      </c>
      <c r="R597" s="44"/>
    </row>
    <row r="598" spans="1:18" ht="15" customHeight="1" x14ac:dyDescent="0.15">
      <c r="B598" s="280"/>
      <c r="C598" s="365"/>
      <c r="D598" s="357" t="s">
        <v>835</v>
      </c>
      <c r="E598" s="356"/>
      <c r="F598" s="356"/>
      <c r="G598" s="231"/>
      <c r="H598" s="9">
        <v>1036</v>
      </c>
      <c r="I598" s="9">
        <v>305</v>
      </c>
      <c r="J598" s="9">
        <v>279</v>
      </c>
      <c r="K598" s="9">
        <v>76</v>
      </c>
      <c r="L598" s="9">
        <v>46</v>
      </c>
      <c r="M598" s="9">
        <v>20</v>
      </c>
      <c r="N598" s="9">
        <v>221</v>
      </c>
      <c r="O598" s="9">
        <f t="shared" ref="O598:O636" si="142">SUM(H598:N598)</f>
        <v>1983</v>
      </c>
      <c r="P598" s="199">
        <v>1.0635641316685585</v>
      </c>
      <c r="Q598" s="199">
        <v>2.5812672176308542</v>
      </c>
      <c r="R598" s="44"/>
    </row>
    <row r="599" spans="1:18" ht="15" customHeight="1" x14ac:dyDescent="0.15">
      <c r="B599" s="206"/>
      <c r="C599" s="365"/>
      <c r="D599" s="357" t="s">
        <v>836</v>
      </c>
      <c r="E599" s="55"/>
      <c r="F599" s="356"/>
      <c r="G599" s="231"/>
      <c r="H599" s="9">
        <v>1661</v>
      </c>
      <c r="I599" s="9">
        <v>78</v>
      </c>
      <c r="J599" s="9">
        <v>44</v>
      </c>
      <c r="K599" s="9">
        <v>17</v>
      </c>
      <c r="L599" s="9">
        <v>1</v>
      </c>
      <c r="M599" s="9">
        <v>2</v>
      </c>
      <c r="N599" s="9">
        <v>180</v>
      </c>
      <c r="O599" s="9">
        <f t="shared" si="142"/>
        <v>1983</v>
      </c>
      <c r="P599" s="199">
        <v>0.16028840820854132</v>
      </c>
      <c r="Q599" s="199">
        <v>2.035211267605634</v>
      </c>
      <c r="R599" s="44"/>
    </row>
    <row r="600" spans="1:18" ht="15" customHeight="1" x14ac:dyDescent="0.15">
      <c r="B600" s="206"/>
      <c r="C600" s="367"/>
      <c r="D600" s="358" t="s">
        <v>60</v>
      </c>
      <c r="E600" s="55"/>
      <c r="F600" s="356"/>
      <c r="G600" s="231"/>
      <c r="H600" s="10">
        <v>1761</v>
      </c>
      <c r="I600" s="10">
        <v>41</v>
      </c>
      <c r="J600" s="10">
        <v>26</v>
      </c>
      <c r="K600" s="10">
        <v>5</v>
      </c>
      <c r="L600" s="10">
        <v>0</v>
      </c>
      <c r="M600" s="10">
        <v>1</v>
      </c>
      <c r="N600" s="10">
        <v>149</v>
      </c>
      <c r="O600" s="10">
        <f t="shared" si="142"/>
        <v>1983</v>
      </c>
      <c r="P600" s="353">
        <v>7.4700109051254085E-2</v>
      </c>
      <c r="Q600" s="353">
        <v>1.8767123287671232</v>
      </c>
      <c r="R600" s="44"/>
    </row>
    <row r="601" spans="1:18" ht="15" customHeight="1" x14ac:dyDescent="0.15">
      <c r="B601" s="206"/>
      <c r="C601" s="365" t="s">
        <v>1037</v>
      </c>
      <c r="D601" s="355" t="s">
        <v>834</v>
      </c>
      <c r="E601" s="361"/>
      <c r="F601" s="361"/>
      <c r="G601" s="362"/>
      <c r="H601" s="9">
        <v>193</v>
      </c>
      <c r="I601" s="9">
        <v>95</v>
      </c>
      <c r="J601" s="9">
        <v>142</v>
      </c>
      <c r="K601" s="9">
        <v>67</v>
      </c>
      <c r="L601" s="9">
        <v>52</v>
      </c>
      <c r="M601" s="9">
        <v>36</v>
      </c>
      <c r="N601" s="9">
        <v>82</v>
      </c>
      <c r="O601" s="9">
        <f t="shared" si="142"/>
        <v>667</v>
      </c>
      <c r="P601" s="199">
        <v>2.8051282051282049</v>
      </c>
      <c r="Q601" s="199">
        <v>4.1862244897959187</v>
      </c>
      <c r="R601" s="44"/>
    </row>
    <row r="602" spans="1:18" ht="15" customHeight="1" x14ac:dyDescent="0.15">
      <c r="B602" s="206"/>
      <c r="C602" s="365" t="s">
        <v>1038</v>
      </c>
      <c r="D602" s="357" t="s">
        <v>835</v>
      </c>
      <c r="E602" s="356"/>
      <c r="F602" s="356"/>
      <c r="G602" s="231"/>
      <c r="H602" s="9">
        <v>289</v>
      </c>
      <c r="I602" s="9">
        <v>100</v>
      </c>
      <c r="J602" s="9">
        <v>112</v>
      </c>
      <c r="K602" s="9">
        <v>46</v>
      </c>
      <c r="L602" s="9">
        <v>24</v>
      </c>
      <c r="M602" s="9">
        <v>15</v>
      </c>
      <c r="N602" s="9">
        <v>81</v>
      </c>
      <c r="O602" s="9">
        <f t="shared" si="142"/>
        <v>667</v>
      </c>
      <c r="P602" s="199">
        <v>1.5853242320819112</v>
      </c>
      <c r="Q602" s="199">
        <v>3.127946127946128</v>
      </c>
      <c r="R602" s="44"/>
    </row>
    <row r="603" spans="1:18" ht="15" customHeight="1" x14ac:dyDescent="0.15">
      <c r="B603" s="206"/>
      <c r="C603" s="365"/>
      <c r="D603" s="357" t="s">
        <v>836</v>
      </c>
      <c r="E603" s="55"/>
      <c r="F603" s="356"/>
      <c r="G603" s="231"/>
      <c r="H603" s="9">
        <v>546</v>
      </c>
      <c r="I603" s="9">
        <v>32</v>
      </c>
      <c r="J603" s="9">
        <v>20</v>
      </c>
      <c r="K603" s="9">
        <v>8</v>
      </c>
      <c r="L603" s="9">
        <v>0</v>
      </c>
      <c r="M603" s="9">
        <v>0</v>
      </c>
      <c r="N603" s="9">
        <v>61</v>
      </c>
      <c r="O603" s="9">
        <f t="shared" si="142"/>
        <v>667</v>
      </c>
      <c r="P603" s="199">
        <v>0.19306930693069307</v>
      </c>
      <c r="Q603" s="199">
        <v>1.95</v>
      </c>
      <c r="R603" s="44"/>
    </row>
    <row r="604" spans="1:18" ht="15" customHeight="1" x14ac:dyDescent="0.15">
      <c r="B604" s="206"/>
      <c r="C604" s="368"/>
      <c r="D604" s="359" t="s">
        <v>60</v>
      </c>
      <c r="E604" s="55"/>
      <c r="F604" s="360"/>
      <c r="G604" s="127"/>
      <c r="H604" s="10">
        <v>580</v>
      </c>
      <c r="I604" s="10">
        <v>19</v>
      </c>
      <c r="J604" s="10">
        <v>18</v>
      </c>
      <c r="K604" s="10">
        <v>3</v>
      </c>
      <c r="L604" s="10">
        <v>0</v>
      </c>
      <c r="M604" s="10">
        <v>1</v>
      </c>
      <c r="N604" s="10">
        <v>46</v>
      </c>
      <c r="O604" s="10">
        <f t="shared" si="142"/>
        <v>667</v>
      </c>
      <c r="P604" s="353">
        <v>0.14170692431561996</v>
      </c>
      <c r="Q604" s="353">
        <v>2.1463414634146343</v>
      </c>
      <c r="R604" s="44"/>
    </row>
    <row r="605" spans="1:18" ht="15" customHeight="1" x14ac:dyDescent="0.15">
      <c r="B605" s="206"/>
      <c r="C605" s="365" t="s">
        <v>1040</v>
      </c>
      <c r="D605" s="355" t="s">
        <v>834</v>
      </c>
      <c r="E605" s="361"/>
      <c r="F605" s="361"/>
      <c r="G605" s="362"/>
      <c r="H605" s="9">
        <v>707</v>
      </c>
      <c r="I605" s="9">
        <v>189</v>
      </c>
      <c r="J605" s="9">
        <v>176</v>
      </c>
      <c r="K605" s="9">
        <v>60</v>
      </c>
      <c r="L605" s="9">
        <v>29</v>
      </c>
      <c r="M605" s="9">
        <v>19</v>
      </c>
      <c r="N605" s="9">
        <v>136</v>
      </c>
      <c r="O605" s="9">
        <f t="shared" si="142"/>
        <v>1316</v>
      </c>
      <c r="P605" s="199">
        <v>1.1499999999999999</v>
      </c>
      <c r="Q605" s="199">
        <v>2.8689217758985199</v>
      </c>
      <c r="R605" s="44"/>
    </row>
    <row r="606" spans="1:18" ht="15" customHeight="1" x14ac:dyDescent="0.15">
      <c r="B606" s="206"/>
      <c r="C606" s="365" t="s">
        <v>1039</v>
      </c>
      <c r="D606" s="357" t="s">
        <v>835</v>
      </c>
      <c r="E606" s="356"/>
      <c r="F606" s="356"/>
      <c r="G606" s="231"/>
      <c r="H606" s="9">
        <v>747</v>
      </c>
      <c r="I606" s="9">
        <v>205</v>
      </c>
      <c r="J606" s="9">
        <v>167</v>
      </c>
      <c r="K606" s="9">
        <v>30</v>
      </c>
      <c r="L606" s="9">
        <v>22</v>
      </c>
      <c r="M606" s="9">
        <v>5</v>
      </c>
      <c r="N606" s="9">
        <v>140</v>
      </c>
      <c r="O606" s="9">
        <f t="shared" si="142"/>
        <v>1316</v>
      </c>
      <c r="P606" s="199">
        <v>0.8035714285714286</v>
      </c>
      <c r="Q606" s="199">
        <v>2.2027972027972029</v>
      </c>
      <c r="R606" s="44"/>
    </row>
    <row r="607" spans="1:18" ht="15" customHeight="1" x14ac:dyDescent="0.15">
      <c r="B607" s="206"/>
      <c r="C607" s="365"/>
      <c r="D607" s="357" t="s">
        <v>836</v>
      </c>
      <c r="E607" s="55"/>
      <c r="F607" s="356"/>
      <c r="G607" s="231"/>
      <c r="H607" s="9">
        <v>1115</v>
      </c>
      <c r="I607" s="9">
        <v>46</v>
      </c>
      <c r="J607" s="9">
        <v>24</v>
      </c>
      <c r="K607" s="9">
        <v>9</v>
      </c>
      <c r="L607" s="9">
        <v>1</v>
      </c>
      <c r="M607" s="9">
        <v>2</v>
      </c>
      <c r="N607" s="9">
        <v>119</v>
      </c>
      <c r="O607" s="9">
        <f t="shared" si="142"/>
        <v>1316</v>
      </c>
      <c r="P607" s="199">
        <v>0.14369256474519632</v>
      </c>
      <c r="Q607" s="199">
        <v>2.0975609756097562</v>
      </c>
      <c r="R607" s="44"/>
    </row>
    <row r="608" spans="1:18" ht="15" customHeight="1" x14ac:dyDescent="0.15">
      <c r="B608" s="363"/>
      <c r="C608" s="368"/>
      <c r="D608" s="359" t="s">
        <v>60</v>
      </c>
      <c r="E608" s="55"/>
      <c r="F608" s="360"/>
      <c r="G608" s="127"/>
      <c r="H608" s="10">
        <v>1181</v>
      </c>
      <c r="I608" s="10">
        <v>22</v>
      </c>
      <c r="J608" s="10">
        <v>8</v>
      </c>
      <c r="K608" s="10">
        <v>2</v>
      </c>
      <c r="L608" s="10">
        <v>0</v>
      </c>
      <c r="M608" s="10">
        <v>0</v>
      </c>
      <c r="N608" s="10">
        <v>103</v>
      </c>
      <c r="O608" s="10">
        <f t="shared" si="142"/>
        <v>1316</v>
      </c>
      <c r="P608" s="353">
        <v>4.0395713107996702E-2</v>
      </c>
      <c r="Q608" s="353">
        <v>1.53125</v>
      </c>
      <c r="R608" s="44"/>
    </row>
    <row r="609" spans="2:18" ht="15" customHeight="1" x14ac:dyDescent="0.15">
      <c r="B609" s="206"/>
      <c r="C609" s="365" t="s">
        <v>1041</v>
      </c>
      <c r="D609" s="355" t="s">
        <v>834</v>
      </c>
      <c r="E609" s="361"/>
      <c r="F609" s="361"/>
      <c r="G609" s="362"/>
      <c r="H609" s="9">
        <v>578</v>
      </c>
      <c r="I609" s="9">
        <v>182</v>
      </c>
      <c r="J609" s="9">
        <v>142</v>
      </c>
      <c r="K609" s="9">
        <v>61</v>
      </c>
      <c r="L609" s="9">
        <v>34</v>
      </c>
      <c r="M609" s="9">
        <v>14</v>
      </c>
      <c r="N609" s="9">
        <v>112</v>
      </c>
      <c r="O609" s="9">
        <f t="shared" si="142"/>
        <v>1123</v>
      </c>
      <c r="P609" s="199">
        <v>1.1839762611275964</v>
      </c>
      <c r="Q609" s="199">
        <v>2.7644341801385681</v>
      </c>
      <c r="R609" s="44"/>
    </row>
    <row r="610" spans="2:18" ht="15" customHeight="1" x14ac:dyDescent="0.15">
      <c r="B610" s="206"/>
      <c r="C610" s="365" t="s">
        <v>1042</v>
      </c>
      <c r="D610" s="357" t="s">
        <v>835</v>
      </c>
      <c r="E610" s="356"/>
      <c r="F610" s="356"/>
      <c r="G610" s="231"/>
      <c r="H610" s="9">
        <v>518</v>
      </c>
      <c r="I610" s="9">
        <v>220</v>
      </c>
      <c r="J610" s="9">
        <v>179</v>
      </c>
      <c r="K610" s="9">
        <v>53</v>
      </c>
      <c r="L610" s="9">
        <v>30</v>
      </c>
      <c r="M610" s="9">
        <v>12</v>
      </c>
      <c r="N610" s="9">
        <v>111</v>
      </c>
      <c r="O610" s="9">
        <f t="shared" si="142"/>
        <v>1123</v>
      </c>
      <c r="P610" s="199">
        <v>1.2272727272727273</v>
      </c>
      <c r="Q610" s="199">
        <v>2.5141700404858298</v>
      </c>
      <c r="R610" s="44"/>
    </row>
    <row r="611" spans="2:18" ht="15" customHeight="1" x14ac:dyDescent="0.15">
      <c r="B611" s="206"/>
      <c r="C611" s="365"/>
      <c r="D611" s="357" t="s">
        <v>836</v>
      </c>
      <c r="E611" s="55"/>
      <c r="F611" s="356"/>
      <c r="G611" s="231"/>
      <c r="H611" s="9">
        <v>927</v>
      </c>
      <c r="I611" s="9">
        <v>55</v>
      </c>
      <c r="J611" s="9">
        <v>31</v>
      </c>
      <c r="K611" s="9">
        <v>6</v>
      </c>
      <c r="L611" s="9">
        <v>3</v>
      </c>
      <c r="M611" s="9">
        <v>3</v>
      </c>
      <c r="N611" s="9">
        <v>98</v>
      </c>
      <c r="O611" s="9">
        <f t="shared" si="142"/>
        <v>1123</v>
      </c>
      <c r="P611" s="199">
        <v>0.21951219512195122</v>
      </c>
      <c r="Q611" s="199">
        <v>2.295918367346939</v>
      </c>
      <c r="R611" s="44"/>
    </row>
    <row r="612" spans="2:18" ht="15" customHeight="1" x14ac:dyDescent="0.15">
      <c r="B612" s="363"/>
      <c r="C612" s="368"/>
      <c r="D612" s="359" t="s">
        <v>60</v>
      </c>
      <c r="E612" s="55"/>
      <c r="F612" s="360"/>
      <c r="G612" s="127"/>
      <c r="H612" s="10">
        <v>995</v>
      </c>
      <c r="I612" s="10">
        <v>25</v>
      </c>
      <c r="J612" s="10">
        <v>13</v>
      </c>
      <c r="K612" s="10">
        <v>0</v>
      </c>
      <c r="L612" s="10">
        <v>2</v>
      </c>
      <c r="M612" s="10">
        <v>1</v>
      </c>
      <c r="N612" s="10">
        <v>87</v>
      </c>
      <c r="O612" s="10">
        <f t="shared" si="142"/>
        <v>1123</v>
      </c>
      <c r="P612" s="353">
        <v>7.7220077220077218E-2</v>
      </c>
      <c r="Q612" s="353">
        <v>1.9512195121951219</v>
      </c>
      <c r="R612" s="44"/>
    </row>
    <row r="613" spans="2:18" ht="15" customHeight="1" x14ac:dyDescent="0.15">
      <c r="B613" s="206"/>
      <c r="C613" s="365" t="s">
        <v>1041</v>
      </c>
      <c r="D613" s="355" t="s">
        <v>834</v>
      </c>
      <c r="E613" s="361"/>
      <c r="F613" s="361"/>
      <c r="G613" s="362"/>
      <c r="H613" s="9">
        <v>547</v>
      </c>
      <c r="I613" s="9">
        <v>175</v>
      </c>
      <c r="J613" s="9">
        <v>131</v>
      </c>
      <c r="K613" s="9">
        <v>52</v>
      </c>
      <c r="L613" s="9">
        <v>29</v>
      </c>
      <c r="M613" s="9">
        <v>12</v>
      </c>
      <c r="N613" s="9">
        <v>105</v>
      </c>
      <c r="O613" s="9">
        <f t="shared" si="142"/>
        <v>1051</v>
      </c>
      <c r="P613" s="199">
        <v>1.1268498942917549</v>
      </c>
      <c r="Q613" s="199">
        <v>2.6716791979949877</v>
      </c>
      <c r="R613" s="44"/>
    </row>
    <row r="614" spans="2:18" ht="15" customHeight="1" x14ac:dyDescent="0.15">
      <c r="B614" s="206"/>
      <c r="C614" s="365" t="s">
        <v>1043</v>
      </c>
      <c r="D614" s="357" t="s">
        <v>835</v>
      </c>
      <c r="E614" s="356"/>
      <c r="F614" s="356"/>
      <c r="G614" s="231"/>
      <c r="H614" s="9">
        <v>487</v>
      </c>
      <c r="I614" s="9">
        <v>212</v>
      </c>
      <c r="J614" s="9">
        <v>166</v>
      </c>
      <c r="K614" s="9">
        <v>46</v>
      </c>
      <c r="L614" s="9">
        <v>26</v>
      </c>
      <c r="M614" s="9">
        <v>10</v>
      </c>
      <c r="N614" s="9">
        <v>104</v>
      </c>
      <c r="O614" s="9">
        <f t="shared" si="142"/>
        <v>1051</v>
      </c>
      <c r="P614" s="199">
        <v>1.1774023231256601</v>
      </c>
      <c r="Q614" s="199">
        <v>2.4239130434782608</v>
      </c>
      <c r="R614" s="44"/>
    </row>
    <row r="615" spans="2:18" ht="15" customHeight="1" x14ac:dyDescent="0.15">
      <c r="B615" s="206"/>
      <c r="C615" s="365"/>
      <c r="D615" s="357" t="s">
        <v>836</v>
      </c>
      <c r="E615" s="55"/>
      <c r="F615" s="356"/>
      <c r="G615" s="231"/>
      <c r="H615" s="9">
        <v>868</v>
      </c>
      <c r="I615" s="9">
        <v>53</v>
      </c>
      <c r="J615" s="9">
        <v>28</v>
      </c>
      <c r="K615" s="9">
        <v>5</v>
      </c>
      <c r="L615" s="9">
        <v>2</v>
      </c>
      <c r="M615" s="9">
        <v>3</v>
      </c>
      <c r="N615" s="9">
        <v>92</v>
      </c>
      <c r="O615" s="9">
        <f t="shared" si="142"/>
        <v>1051</v>
      </c>
      <c r="P615" s="199">
        <v>0.21376433785192908</v>
      </c>
      <c r="Q615" s="199">
        <v>2.2527472527472527</v>
      </c>
      <c r="R615" s="44"/>
    </row>
    <row r="616" spans="2:18" ht="15" customHeight="1" x14ac:dyDescent="0.15">
      <c r="B616" s="208"/>
      <c r="C616" s="368"/>
      <c r="D616" s="359" t="s">
        <v>60</v>
      </c>
      <c r="E616" s="55"/>
      <c r="F616" s="360"/>
      <c r="G616" s="127"/>
      <c r="H616" s="10">
        <v>934</v>
      </c>
      <c r="I616" s="10">
        <v>22</v>
      </c>
      <c r="J616" s="10">
        <v>11</v>
      </c>
      <c r="K616" s="10">
        <v>0</v>
      </c>
      <c r="L616" s="10">
        <v>2</v>
      </c>
      <c r="M616" s="10">
        <v>1</v>
      </c>
      <c r="N616" s="10">
        <v>81</v>
      </c>
      <c r="O616" s="10">
        <f t="shared" si="142"/>
        <v>1051</v>
      </c>
      <c r="P616" s="353">
        <v>7.5257731958762883E-2</v>
      </c>
      <c r="Q616" s="353">
        <v>2.0277777777777777</v>
      </c>
      <c r="R616" s="44"/>
    </row>
    <row r="617" spans="2:18" ht="15" customHeight="1" x14ac:dyDescent="0.15">
      <c r="B617" s="205" t="s">
        <v>3</v>
      </c>
      <c r="C617" s="366" t="s">
        <v>512</v>
      </c>
      <c r="D617" s="355" t="s">
        <v>834</v>
      </c>
      <c r="E617" s="361"/>
      <c r="F617" s="361"/>
      <c r="G617" s="364">
        <f>$O$554</f>
        <v>1983</v>
      </c>
      <c r="H617" s="11">
        <f t="shared" ref="H617:N626" si="143">IF($G617=0,0,H597/$G617*100)</f>
        <v>45.385779122541607</v>
      </c>
      <c r="I617" s="11">
        <f t="shared" si="143"/>
        <v>14.321734745335352</v>
      </c>
      <c r="J617" s="11">
        <f t="shared" si="143"/>
        <v>16.036308623298034</v>
      </c>
      <c r="K617" s="11">
        <f t="shared" si="143"/>
        <v>6.4044377206253156</v>
      </c>
      <c r="L617" s="11">
        <f t="shared" si="143"/>
        <v>4.0847201210287443</v>
      </c>
      <c r="M617" s="11">
        <f t="shared" si="143"/>
        <v>2.7735753908219869</v>
      </c>
      <c r="N617" s="11">
        <f t="shared" si="143"/>
        <v>10.993444276348967</v>
      </c>
      <c r="O617" s="11">
        <f t="shared" si="142"/>
        <v>100</v>
      </c>
      <c r="R617" s="44"/>
    </row>
    <row r="618" spans="2:18" ht="15" customHeight="1" x14ac:dyDescent="0.15">
      <c r="B618" s="280"/>
      <c r="C618" s="365"/>
      <c r="D618" s="357" t="s">
        <v>835</v>
      </c>
      <c r="E618" s="356"/>
      <c r="F618" s="356"/>
      <c r="G618" s="20">
        <f t="shared" ref="G618:G620" si="144">$O$554</f>
        <v>1983</v>
      </c>
      <c r="H618" s="12">
        <f t="shared" si="143"/>
        <v>52.244074634392334</v>
      </c>
      <c r="I618" s="12">
        <f t="shared" si="143"/>
        <v>15.380736258194656</v>
      </c>
      <c r="J618" s="12">
        <f t="shared" si="143"/>
        <v>14.069591527987896</v>
      </c>
      <c r="K618" s="12">
        <f t="shared" si="143"/>
        <v>3.8325769036812911</v>
      </c>
      <c r="L618" s="12">
        <f t="shared" si="143"/>
        <v>2.3197175995965709</v>
      </c>
      <c r="M618" s="12">
        <f t="shared" si="143"/>
        <v>1.0085728693898133</v>
      </c>
      <c r="N618" s="12">
        <f t="shared" si="143"/>
        <v>11.144730206757439</v>
      </c>
      <c r="O618" s="12">
        <f t="shared" si="142"/>
        <v>100</v>
      </c>
      <c r="R618" s="44"/>
    </row>
    <row r="619" spans="2:18" ht="15" customHeight="1" x14ac:dyDescent="0.15">
      <c r="B619" s="206"/>
      <c r="C619" s="365"/>
      <c r="D619" s="357" t="s">
        <v>836</v>
      </c>
      <c r="E619" s="55"/>
      <c r="F619" s="356"/>
      <c r="G619" s="20">
        <f t="shared" si="144"/>
        <v>1983</v>
      </c>
      <c r="H619" s="12">
        <f t="shared" si="143"/>
        <v>83.761976802823995</v>
      </c>
      <c r="I619" s="12">
        <f t="shared" si="143"/>
        <v>3.9334341906202726</v>
      </c>
      <c r="J619" s="12">
        <f t="shared" si="143"/>
        <v>2.2188603126575899</v>
      </c>
      <c r="K619" s="12">
        <f t="shared" si="143"/>
        <v>0.85728693898134145</v>
      </c>
      <c r="L619" s="12">
        <f t="shared" si="143"/>
        <v>5.0428643469490678E-2</v>
      </c>
      <c r="M619" s="12">
        <f t="shared" si="143"/>
        <v>0.10085728693898136</v>
      </c>
      <c r="N619" s="12">
        <f t="shared" si="143"/>
        <v>9.0771558245083206</v>
      </c>
      <c r="O619" s="12">
        <f t="shared" si="142"/>
        <v>99.999999999999986</v>
      </c>
      <c r="R619" s="44"/>
    </row>
    <row r="620" spans="2:18" ht="15" customHeight="1" x14ac:dyDescent="0.15">
      <c r="B620" s="206"/>
      <c r="C620" s="367"/>
      <c r="D620" s="358" t="s">
        <v>60</v>
      </c>
      <c r="E620" s="55"/>
      <c r="F620" s="356"/>
      <c r="G620" s="21">
        <f t="shared" si="144"/>
        <v>1983</v>
      </c>
      <c r="H620" s="13">
        <f t="shared" si="143"/>
        <v>88.804841149773068</v>
      </c>
      <c r="I620" s="13">
        <f t="shared" si="143"/>
        <v>2.0675743822491177</v>
      </c>
      <c r="J620" s="13">
        <f t="shared" si="143"/>
        <v>1.3111447302067574</v>
      </c>
      <c r="K620" s="13">
        <f t="shared" si="143"/>
        <v>0.25214321734745332</v>
      </c>
      <c r="L620" s="13">
        <f t="shared" si="143"/>
        <v>0</v>
      </c>
      <c r="M620" s="13">
        <f t="shared" si="143"/>
        <v>5.0428643469490678E-2</v>
      </c>
      <c r="N620" s="13">
        <f t="shared" si="143"/>
        <v>7.5138678769541096</v>
      </c>
      <c r="O620" s="13">
        <f t="shared" si="142"/>
        <v>100</v>
      </c>
      <c r="R620" s="44"/>
    </row>
    <row r="621" spans="2:18" ht="15" customHeight="1" x14ac:dyDescent="0.15">
      <c r="B621" s="206"/>
      <c r="C621" s="365" t="s">
        <v>1037</v>
      </c>
      <c r="D621" s="355" t="s">
        <v>834</v>
      </c>
      <c r="E621" s="361"/>
      <c r="F621" s="361"/>
      <c r="G621" s="364">
        <f>$O$558</f>
        <v>667</v>
      </c>
      <c r="H621" s="12">
        <f t="shared" si="143"/>
        <v>28.935532233883059</v>
      </c>
      <c r="I621" s="12">
        <f t="shared" si="143"/>
        <v>14.242878560719641</v>
      </c>
      <c r="J621" s="12">
        <f t="shared" si="143"/>
        <v>21.289355322338828</v>
      </c>
      <c r="K621" s="12">
        <f t="shared" si="143"/>
        <v>10.044977511244378</v>
      </c>
      <c r="L621" s="12">
        <f t="shared" si="143"/>
        <v>7.7961019490254868</v>
      </c>
      <c r="M621" s="12">
        <f t="shared" si="143"/>
        <v>5.3973013493253372</v>
      </c>
      <c r="N621" s="12">
        <f t="shared" si="143"/>
        <v>12.293853073463268</v>
      </c>
      <c r="O621" s="12">
        <f t="shared" si="142"/>
        <v>100</v>
      </c>
      <c r="R621" s="44"/>
    </row>
    <row r="622" spans="2:18" ht="15" customHeight="1" x14ac:dyDescent="0.15">
      <c r="B622" s="206"/>
      <c r="C622" s="365" t="s">
        <v>1038</v>
      </c>
      <c r="D622" s="357" t="s">
        <v>835</v>
      </c>
      <c r="E622" s="356"/>
      <c r="F622" s="356"/>
      <c r="G622" s="20">
        <f t="shared" ref="G622:G624" si="145">$O$558</f>
        <v>667</v>
      </c>
      <c r="H622" s="12">
        <f t="shared" si="143"/>
        <v>43.328335832083958</v>
      </c>
      <c r="I622" s="12">
        <f t="shared" si="143"/>
        <v>14.992503748125937</v>
      </c>
      <c r="J622" s="12">
        <f t="shared" si="143"/>
        <v>16.791604197901052</v>
      </c>
      <c r="K622" s="12">
        <f t="shared" si="143"/>
        <v>6.8965517241379306</v>
      </c>
      <c r="L622" s="12">
        <f t="shared" si="143"/>
        <v>3.5982008995502248</v>
      </c>
      <c r="M622" s="12">
        <f t="shared" si="143"/>
        <v>2.2488755622188905</v>
      </c>
      <c r="N622" s="12">
        <f t="shared" si="143"/>
        <v>12.143928035982009</v>
      </c>
      <c r="O622" s="12">
        <f t="shared" si="142"/>
        <v>100</v>
      </c>
      <c r="R622" s="44"/>
    </row>
    <row r="623" spans="2:18" ht="15" customHeight="1" x14ac:dyDescent="0.15">
      <c r="B623" s="206"/>
      <c r="C623" s="365"/>
      <c r="D623" s="357" t="s">
        <v>836</v>
      </c>
      <c r="E623" s="55"/>
      <c r="F623" s="356"/>
      <c r="G623" s="20">
        <f t="shared" si="145"/>
        <v>667</v>
      </c>
      <c r="H623" s="12">
        <f t="shared" si="143"/>
        <v>81.859070464767612</v>
      </c>
      <c r="I623" s="12">
        <f t="shared" si="143"/>
        <v>4.7976011994003001</v>
      </c>
      <c r="J623" s="12">
        <f t="shared" si="143"/>
        <v>2.9985007496251872</v>
      </c>
      <c r="K623" s="12">
        <f t="shared" si="143"/>
        <v>1.199400299850075</v>
      </c>
      <c r="L623" s="12">
        <f t="shared" si="143"/>
        <v>0</v>
      </c>
      <c r="M623" s="12">
        <f t="shared" si="143"/>
        <v>0</v>
      </c>
      <c r="N623" s="12">
        <f t="shared" si="143"/>
        <v>9.1454272863568224</v>
      </c>
      <c r="O623" s="12">
        <f t="shared" si="142"/>
        <v>100</v>
      </c>
      <c r="R623" s="44"/>
    </row>
    <row r="624" spans="2:18" ht="15" customHeight="1" x14ac:dyDescent="0.15">
      <c r="B624" s="206"/>
      <c r="C624" s="368"/>
      <c r="D624" s="359" t="s">
        <v>60</v>
      </c>
      <c r="E624" s="55"/>
      <c r="F624" s="360"/>
      <c r="G624" s="21">
        <f t="shared" si="145"/>
        <v>667</v>
      </c>
      <c r="H624" s="13">
        <f t="shared" si="143"/>
        <v>86.956521739130437</v>
      </c>
      <c r="I624" s="13">
        <f t="shared" si="143"/>
        <v>2.8485757121439281</v>
      </c>
      <c r="J624" s="13">
        <f t="shared" si="143"/>
        <v>2.6986506746626686</v>
      </c>
      <c r="K624" s="13">
        <f t="shared" si="143"/>
        <v>0.4497751124437781</v>
      </c>
      <c r="L624" s="13">
        <f t="shared" si="143"/>
        <v>0</v>
      </c>
      <c r="M624" s="13">
        <f t="shared" si="143"/>
        <v>0.14992503748125938</v>
      </c>
      <c r="N624" s="13">
        <f t="shared" si="143"/>
        <v>6.8965517241379306</v>
      </c>
      <c r="O624" s="13">
        <f t="shared" si="142"/>
        <v>100</v>
      </c>
      <c r="R624" s="44"/>
    </row>
    <row r="625" spans="1:26" ht="15" customHeight="1" x14ac:dyDescent="0.15">
      <c r="B625" s="206"/>
      <c r="C625" s="365" t="s">
        <v>1040</v>
      </c>
      <c r="D625" s="355" t="s">
        <v>834</v>
      </c>
      <c r="E625" s="361"/>
      <c r="F625" s="361"/>
      <c r="G625" s="364">
        <f>$O$562</f>
        <v>1316</v>
      </c>
      <c r="H625" s="12">
        <f t="shared" si="143"/>
        <v>53.723404255319153</v>
      </c>
      <c r="I625" s="12">
        <f t="shared" si="143"/>
        <v>14.361702127659576</v>
      </c>
      <c r="J625" s="12">
        <f t="shared" si="143"/>
        <v>13.373860182370819</v>
      </c>
      <c r="K625" s="12">
        <f t="shared" si="143"/>
        <v>4.5592705167173255</v>
      </c>
      <c r="L625" s="12">
        <f t="shared" si="143"/>
        <v>2.2036474164133737</v>
      </c>
      <c r="M625" s="12">
        <f t="shared" si="143"/>
        <v>1.4437689969604863</v>
      </c>
      <c r="N625" s="12">
        <f t="shared" si="143"/>
        <v>10.334346504559271</v>
      </c>
      <c r="O625" s="12">
        <f t="shared" si="142"/>
        <v>100</v>
      </c>
      <c r="R625" s="44"/>
    </row>
    <row r="626" spans="1:26" ht="15" customHeight="1" x14ac:dyDescent="0.15">
      <c r="B626" s="206"/>
      <c r="C626" s="365" t="s">
        <v>1039</v>
      </c>
      <c r="D626" s="357" t="s">
        <v>835</v>
      </c>
      <c r="E626" s="356"/>
      <c r="F626" s="356"/>
      <c r="G626" s="20">
        <f t="shared" ref="G626:G628" si="146">$O$562</f>
        <v>1316</v>
      </c>
      <c r="H626" s="12">
        <f t="shared" si="143"/>
        <v>56.762917933130694</v>
      </c>
      <c r="I626" s="12">
        <f t="shared" si="143"/>
        <v>15.577507598784193</v>
      </c>
      <c r="J626" s="12">
        <f t="shared" si="143"/>
        <v>12.689969604863222</v>
      </c>
      <c r="K626" s="12">
        <f t="shared" si="143"/>
        <v>2.2796352583586628</v>
      </c>
      <c r="L626" s="12">
        <f t="shared" si="143"/>
        <v>1.6717325227963524</v>
      </c>
      <c r="M626" s="12">
        <f t="shared" si="143"/>
        <v>0.37993920972644379</v>
      </c>
      <c r="N626" s="12">
        <f t="shared" si="143"/>
        <v>10.638297872340425</v>
      </c>
      <c r="O626" s="12">
        <f t="shared" si="142"/>
        <v>100</v>
      </c>
      <c r="R626" s="44"/>
    </row>
    <row r="627" spans="1:26" ht="15" customHeight="1" x14ac:dyDescent="0.15">
      <c r="B627" s="206"/>
      <c r="C627" s="365"/>
      <c r="D627" s="357" t="s">
        <v>836</v>
      </c>
      <c r="E627" s="55"/>
      <c r="F627" s="356"/>
      <c r="G627" s="20">
        <f t="shared" si="146"/>
        <v>1316</v>
      </c>
      <c r="H627" s="12">
        <f t="shared" ref="H627:N636" si="147">IF($G627=0,0,H607/$G627*100)</f>
        <v>84.726443768996958</v>
      </c>
      <c r="I627" s="12">
        <f t="shared" si="147"/>
        <v>3.4954407294832825</v>
      </c>
      <c r="J627" s="12">
        <f t="shared" si="147"/>
        <v>1.8237082066869299</v>
      </c>
      <c r="K627" s="12">
        <f t="shared" si="147"/>
        <v>0.68389057750759874</v>
      </c>
      <c r="L627" s="12">
        <f t="shared" si="147"/>
        <v>7.598784194528875E-2</v>
      </c>
      <c r="M627" s="12">
        <f t="shared" si="147"/>
        <v>0.1519756838905775</v>
      </c>
      <c r="N627" s="12">
        <f t="shared" si="147"/>
        <v>9.0425531914893629</v>
      </c>
      <c r="O627" s="12">
        <f t="shared" si="142"/>
        <v>100</v>
      </c>
      <c r="R627" s="44"/>
    </row>
    <row r="628" spans="1:26" ht="15" customHeight="1" x14ac:dyDescent="0.15">
      <c r="B628" s="363"/>
      <c r="C628" s="368"/>
      <c r="D628" s="359" t="s">
        <v>60</v>
      </c>
      <c r="E628" s="52"/>
      <c r="F628" s="360"/>
      <c r="G628" s="21">
        <f t="shared" si="146"/>
        <v>1316</v>
      </c>
      <c r="H628" s="13">
        <f t="shared" si="147"/>
        <v>89.741641337386014</v>
      </c>
      <c r="I628" s="13">
        <f t="shared" si="147"/>
        <v>1.6717325227963524</v>
      </c>
      <c r="J628" s="13">
        <f t="shared" si="147"/>
        <v>0.60790273556231</v>
      </c>
      <c r="K628" s="13">
        <f t="shared" si="147"/>
        <v>0.1519756838905775</v>
      </c>
      <c r="L628" s="13">
        <f t="shared" si="147"/>
        <v>0</v>
      </c>
      <c r="M628" s="13">
        <f t="shared" si="147"/>
        <v>0</v>
      </c>
      <c r="N628" s="13">
        <f t="shared" si="147"/>
        <v>7.8267477203647422</v>
      </c>
      <c r="O628" s="13">
        <f t="shared" si="142"/>
        <v>99.999999999999986</v>
      </c>
      <c r="R628" s="44"/>
    </row>
    <row r="629" spans="1:26" ht="15" customHeight="1" x14ac:dyDescent="0.15">
      <c r="B629" s="206"/>
      <c r="C629" s="365" t="s">
        <v>1041</v>
      </c>
      <c r="D629" s="355" t="s">
        <v>834</v>
      </c>
      <c r="E629" s="361"/>
      <c r="F629" s="361"/>
      <c r="G629" s="364">
        <f>$O$566</f>
        <v>1123</v>
      </c>
      <c r="H629" s="12">
        <f t="shared" si="147"/>
        <v>51.469278717720393</v>
      </c>
      <c r="I629" s="12">
        <f t="shared" si="147"/>
        <v>16.206589492430989</v>
      </c>
      <c r="J629" s="12">
        <f t="shared" si="147"/>
        <v>12.644701691896707</v>
      </c>
      <c r="K629" s="12">
        <f t="shared" si="147"/>
        <v>5.4318788958147817</v>
      </c>
      <c r="L629" s="12">
        <f t="shared" si="147"/>
        <v>3.0276046304541406</v>
      </c>
      <c r="M629" s="12">
        <f t="shared" si="147"/>
        <v>1.2466607301869992</v>
      </c>
      <c r="N629" s="12">
        <f t="shared" si="147"/>
        <v>9.9732858414959935</v>
      </c>
      <c r="O629" s="12">
        <f t="shared" si="142"/>
        <v>99.999999999999986</v>
      </c>
      <c r="R629" s="44"/>
    </row>
    <row r="630" spans="1:26" ht="15" customHeight="1" x14ac:dyDescent="0.15">
      <c r="B630" s="206"/>
      <c r="C630" s="365" t="s">
        <v>1042</v>
      </c>
      <c r="D630" s="357" t="s">
        <v>835</v>
      </c>
      <c r="E630" s="356"/>
      <c r="F630" s="356"/>
      <c r="G630" s="20">
        <f t="shared" ref="G630:G632" si="148">$O$566</f>
        <v>1123</v>
      </c>
      <c r="H630" s="12">
        <f t="shared" si="147"/>
        <v>46.126447016918966</v>
      </c>
      <c r="I630" s="12">
        <f t="shared" si="147"/>
        <v>19.590382902938558</v>
      </c>
      <c r="J630" s="12">
        <f t="shared" si="147"/>
        <v>15.939447907390916</v>
      </c>
      <c r="K630" s="12">
        <f t="shared" si="147"/>
        <v>4.7195013357079247</v>
      </c>
      <c r="L630" s="12">
        <f t="shared" si="147"/>
        <v>2.6714158504007122</v>
      </c>
      <c r="M630" s="12">
        <f t="shared" si="147"/>
        <v>1.068566340160285</v>
      </c>
      <c r="N630" s="12">
        <f t="shared" si="147"/>
        <v>9.8842386464826362</v>
      </c>
      <c r="O630" s="12">
        <f t="shared" si="142"/>
        <v>100</v>
      </c>
      <c r="R630" s="44"/>
    </row>
    <row r="631" spans="1:26" ht="15" customHeight="1" x14ac:dyDescent="0.15">
      <c r="B631" s="206"/>
      <c r="C631" s="365"/>
      <c r="D631" s="357" t="s">
        <v>836</v>
      </c>
      <c r="E631" s="55"/>
      <c r="F631" s="356"/>
      <c r="G631" s="20">
        <f t="shared" si="148"/>
        <v>1123</v>
      </c>
      <c r="H631" s="12">
        <f t="shared" si="147"/>
        <v>82.546749777382018</v>
      </c>
      <c r="I631" s="12">
        <f t="shared" si="147"/>
        <v>4.8975957257346394</v>
      </c>
      <c r="J631" s="12">
        <f t="shared" si="147"/>
        <v>2.7604630454140695</v>
      </c>
      <c r="K631" s="12">
        <f t="shared" si="147"/>
        <v>0.53428317008014248</v>
      </c>
      <c r="L631" s="12">
        <f t="shared" si="147"/>
        <v>0.26714158504007124</v>
      </c>
      <c r="M631" s="12">
        <f t="shared" si="147"/>
        <v>0.26714158504007124</v>
      </c>
      <c r="N631" s="12">
        <f t="shared" si="147"/>
        <v>8.7266251113089943</v>
      </c>
      <c r="O631" s="12">
        <f t="shared" si="142"/>
        <v>100</v>
      </c>
      <c r="R631" s="44"/>
    </row>
    <row r="632" spans="1:26" ht="15" customHeight="1" x14ac:dyDescent="0.15">
      <c r="B632" s="363"/>
      <c r="C632" s="368"/>
      <c r="D632" s="359" t="s">
        <v>60</v>
      </c>
      <c r="E632" s="52"/>
      <c r="F632" s="360"/>
      <c r="G632" s="21">
        <f t="shared" si="148"/>
        <v>1123</v>
      </c>
      <c r="H632" s="13">
        <f t="shared" si="147"/>
        <v>88.601959038290289</v>
      </c>
      <c r="I632" s="13">
        <f t="shared" si="147"/>
        <v>2.2261798753339268</v>
      </c>
      <c r="J632" s="13">
        <f t="shared" si="147"/>
        <v>1.1576135351736421</v>
      </c>
      <c r="K632" s="13">
        <f t="shared" si="147"/>
        <v>0</v>
      </c>
      <c r="L632" s="13">
        <f t="shared" si="147"/>
        <v>0.17809439002671415</v>
      </c>
      <c r="M632" s="13">
        <f t="shared" si="147"/>
        <v>8.9047195013357075E-2</v>
      </c>
      <c r="N632" s="13">
        <f t="shared" si="147"/>
        <v>7.7471059661620654</v>
      </c>
      <c r="O632" s="13">
        <f t="shared" si="142"/>
        <v>99.999999999999986</v>
      </c>
      <c r="R632" s="44"/>
    </row>
    <row r="633" spans="1:26" ht="15" customHeight="1" x14ac:dyDescent="0.15">
      <c r="B633" s="206"/>
      <c r="C633" s="365" t="s">
        <v>1041</v>
      </c>
      <c r="D633" s="355" t="s">
        <v>834</v>
      </c>
      <c r="E633" s="361"/>
      <c r="F633" s="361"/>
      <c r="G633" s="364">
        <f>$O$570</f>
        <v>1051</v>
      </c>
      <c r="H633" s="12">
        <f t="shared" si="147"/>
        <v>52.045670789724078</v>
      </c>
      <c r="I633" s="12">
        <f t="shared" si="147"/>
        <v>16.650808753568029</v>
      </c>
      <c r="J633" s="12">
        <f t="shared" si="147"/>
        <v>12.464319695528069</v>
      </c>
      <c r="K633" s="12">
        <f t="shared" si="147"/>
        <v>4.9476688867745002</v>
      </c>
      <c r="L633" s="12">
        <f t="shared" si="147"/>
        <v>2.759276879162702</v>
      </c>
      <c r="M633" s="12">
        <f t="shared" si="147"/>
        <v>1.1417697431018079</v>
      </c>
      <c r="N633" s="12">
        <f t="shared" si="147"/>
        <v>9.9904852521408181</v>
      </c>
      <c r="O633" s="12">
        <f t="shared" si="142"/>
        <v>99.999999999999986</v>
      </c>
      <c r="R633" s="44"/>
    </row>
    <row r="634" spans="1:26" ht="15" customHeight="1" x14ac:dyDescent="0.15">
      <c r="B634" s="206"/>
      <c r="C634" s="365" t="s">
        <v>1043</v>
      </c>
      <c r="D634" s="357" t="s">
        <v>835</v>
      </c>
      <c r="E634" s="356"/>
      <c r="F634" s="356"/>
      <c r="G634" s="20">
        <f t="shared" ref="G634:G636" si="149">$O$570</f>
        <v>1051</v>
      </c>
      <c r="H634" s="12">
        <f t="shared" si="147"/>
        <v>46.336822074215036</v>
      </c>
      <c r="I634" s="12">
        <f t="shared" si="147"/>
        <v>20.171265461465271</v>
      </c>
      <c r="J634" s="12">
        <f t="shared" si="147"/>
        <v>15.794481446241674</v>
      </c>
      <c r="K634" s="12">
        <f t="shared" si="147"/>
        <v>4.3767840152235973</v>
      </c>
      <c r="L634" s="12">
        <f t="shared" si="147"/>
        <v>2.4738344433872501</v>
      </c>
      <c r="M634" s="12">
        <f t="shared" si="147"/>
        <v>0.95147478591817314</v>
      </c>
      <c r="N634" s="12">
        <f t="shared" si="147"/>
        <v>9.8953377735490005</v>
      </c>
      <c r="O634" s="12">
        <f t="shared" si="142"/>
        <v>100</v>
      </c>
      <c r="R634" s="44"/>
    </row>
    <row r="635" spans="1:26" ht="15" customHeight="1" x14ac:dyDescent="0.15">
      <c r="B635" s="206"/>
      <c r="C635" s="365"/>
      <c r="D635" s="357" t="s">
        <v>836</v>
      </c>
      <c r="E635" s="55"/>
      <c r="F635" s="356"/>
      <c r="G635" s="20">
        <f t="shared" si="149"/>
        <v>1051</v>
      </c>
      <c r="H635" s="12">
        <f t="shared" si="147"/>
        <v>82.58801141769743</v>
      </c>
      <c r="I635" s="12">
        <f t="shared" si="147"/>
        <v>5.0428163653663178</v>
      </c>
      <c r="J635" s="12">
        <f t="shared" si="147"/>
        <v>2.6641294005708849</v>
      </c>
      <c r="K635" s="12">
        <f t="shared" si="147"/>
        <v>0.47573739295908657</v>
      </c>
      <c r="L635" s="12">
        <f t="shared" si="147"/>
        <v>0.19029495718363465</v>
      </c>
      <c r="M635" s="12">
        <f t="shared" si="147"/>
        <v>0.28544243577545197</v>
      </c>
      <c r="N635" s="12">
        <f t="shared" si="147"/>
        <v>8.7535680304471946</v>
      </c>
      <c r="O635" s="12">
        <f t="shared" si="142"/>
        <v>100.00000000000001</v>
      </c>
      <c r="R635" s="44"/>
    </row>
    <row r="636" spans="1:26" ht="15" customHeight="1" x14ac:dyDescent="0.15">
      <c r="B636" s="208"/>
      <c r="C636" s="368"/>
      <c r="D636" s="359" t="s">
        <v>60</v>
      </c>
      <c r="E636" s="52"/>
      <c r="F636" s="360"/>
      <c r="G636" s="21">
        <f t="shared" si="149"/>
        <v>1051</v>
      </c>
      <c r="H636" s="13">
        <f t="shared" si="147"/>
        <v>88.867745004757367</v>
      </c>
      <c r="I636" s="13">
        <f t="shared" si="147"/>
        <v>2.093244529019981</v>
      </c>
      <c r="J636" s="13">
        <f t="shared" si="147"/>
        <v>1.0466222645099905</v>
      </c>
      <c r="K636" s="13">
        <f t="shared" si="147"/>
        <v>0</v>
      </c>
      <c r="L636" s="13">
        <f t="shared" si="147"/>
        <v>0.19029495718363465</v>
      </c>
      <c r="M636" s="13">
        <f t="shared" si="147"/>
        <v>9.5147478591817325E-2</v>
      </c>
      <c r="N636" s="13">
        <f t="shared" si="147"/>
        <v>7.7069457659372027</v>
      </c>
      <c r="O636" s="13">
        <f t="shared" si="142"/>
        <v>100</v>
      </c>
      <c r="R636" s="44"/>
    </row>
    <row r="637" spans="1:26" ht="15" customHeight="1" x14ac:dyDescent="0.15">
      <c r="C637" s="7"/>
      <c r="D637" s="53"/>
      <c r="E637" s="14"/>
      <c r="F637" s="14"/>
      <c r="G637" s="14"/>
      <c r="H637" s="14"/>
      <c r="I637" s="14"/>
      <c r="J637" s="14"/>
      <c r="K637" s="14"/>
      <c r="L637" s="14"/>
      <c r="N637" s="187"/>
      <c r="Q637" s="44"/>
    </row>
    <row r="638" spans="1:26" ht="15" customHeight="1" x14ac:dyDescent="0.15">
      <c r="A638" s="1" t="s">
        <v>1062</v>
      </c>
      <c r="B638" s="22"/>
      <c r="C638" s="22"/>
      <c r="D638" s="22"/>
      <c r="E638" s="22"/>
      <c r="J638" s="1"/>
      <c r="K638" s="1"/>
      <c r="U638" s="44"/>
      <c r="W638" s="44"/>
      <c r="X638" s="44"/>
    </row>
    <row r="639" spans="1:26" ht="13.65" customHeight="1" x14ac:dyDescent="0.15">
      <c r="B639" s="64"/>
      <c r="C639" s="33"/>
      <c r="D639" s="33"/>
      <c r="E639" s="79"/>
      <c r="F639" s="86"/>
      <c r="G639" s="83" t="s">
        <v>166</v>
      </c>
      <c r="H639" s="86"/>
      <c r="I639" s="86"/>
      <c r="J639" s="104"/>
      <c r="K639" s="86"/>
      <c r="L639" s="83" t="s">
        <v>3</v>
      </c>
      <c r="M639" s="86"/>
      <c r="N639" s="99"/>
      <c r="O639" s="86"/>
      <c r="P639" s="86"/>
      <c r="Q639" s="126" t="s">
        <v>328</v>
      </c>
      <c r="R639" s="86"/>
      <c r="S639" s="84"/>
      <c r="U639" s="44"/>
      <c r="W639" s="44"/>
      <c r="X639" s="44"/>
      <c r="Y639" s="89"/>
      <c r="Z639" s="89"/>
    </row>
    <row r="640" spans="1:26" ht="19.2" x14ac:dyDescent="0.15">
      <c r="B640" s="93"/>
      <c r="C640" s="45"/>
      <c r="D640" s="45"/>
      <c r="E640" s="96" t="s">
        <v>512</v>
      </c>
      <c r="F640" s="96" t="s">
        <v>210</v>
      </c>
      <c r="G640" s="96" t="s">
        <v>211</v>
      </c>
      <c r="H640" s="96" t="s">
        <v>520</v>
      </c>
      <c r="I640" s="102" t="s">
        <v>213</v>
      </c>
      <c r="J640" s="105" t="s">
        <v>512</v>
      </c>
      <c r="K640" s="96" t="s">
        <v>210</v>
      </c>
      <c r="L640" s="96" t="s">
        <v>211</v>
      </c>
      <c r="M640" s="96" t="s">
        <v>520</v>
      </c>
      <c r="N640" s="100" t="s">
        <v>213</v>
      </c>
      <c r="O640" s="105" t="s">
        <v>512</v>
      </c>
      <c r="P640" s="96" t="s">
        <v>210</v>
      </c>
      <c r="Q640" s="96" t="s">
        <v>211</v>
      </c>
      <c r="R640" s="96" t="s">
        <v>520</v>
      </c>
      <c r="S640" s="125" t="s">
        <v>213</v>
      </c>
      <c r="U640" s="44"/>
      <c r="W640" s="44"/>
      <c r="X640" s="44"/>
      <c r="Y640" s="220"/>
      <c r="Z640" s="220"/>
    </row>
    <row r="641" spans="1:26" ht="10.8" x14ac:dyDescent="0.15">
      <c r="B641" s="93"/>
      <c r="C641" s="45"/>
      <c r="D641" s="45"/>
      <c r="E641" s="96"/>
      <c r="F641" s="96"/>
      <c r="G641" s="96"/>
      <c r="H641" s="96"/>
      <c r="I641" s="102"/>
      <c r="J641" s="375"/>
      <c r="K641" s="376"/>
      <c r="L641" s="376"/>
      <c r="M641" s="376"/>
      <c r="N641" s="377"/>
      <c r="O641" s="97"/>
      <c r="P641" s="96"/>
      <c r="Q641" s="96"/>
      <c r="R641" s="96"/>
      <c r="S641" s="96"/>
      <c r="U641" s="44"/>
      <c r="W641" s="44"/>
      <c r="X641" s="44"/>
      <c r="Y641" s="220"/>
      <c r="Z641" s="220"/>
    </row>
    <row r="642" spans="1:26" ht="12" customHeight="1" x14ac:dyDescent="0.15">
      <c r="B642" s="65"/>
      <c r="C642" s="36"/>
      <c r="D642" s="36"/>
      <c r="E642" s="37"/>
      <c r="F642" s="37"/>
      <c r="G642" s="37"/>
      <c r="H642" s="37"/>
      <c r="I642" s="66"/>
      <c r="J642" s="213">
        <f>E647</f>
        <v>4972</v>
      </c>
      <c r="K642" s="209">
        <f>F647</f>
        <v>2595</v>
      </c>
      <c r="L642" s="209">
        <f>G647</f>
        <v>2377</v>
      </c>
      <c r="M642" s="209">
        <f>H647</f>
        <v>2558</v>
      </c>
      <c r="N642" s="210">
        <f>I647</f>
        <v>2307</v>
      </c>
      <c r="O642" s="127"/>
      <c r="P642" s="37"/>
      <c r="Q642" s="37"/>
      <c r="R642" s="37"/>
      <c r="S642" s="37"/>
      <c r="U642" s="44"/>
      <c r="W642" s="44"/>
      <c r="X642" s="44"/>
      <c r="Y642" s="53"/>
      <c r="Z642" s="53"/>
    </row>
    <row r="643" spans="1:26" ht="15" customHeight="1" x14ac:dyDescent="0.15">
      <c r="B643" s="32" t="s">
        <v>834</v>
      </c>
      <c r="C643" s="233"/>
      <c r="D643" s="233"/>
      <c r="E643" s="17">
        <v>2818</v>
      </c>
      <c r="F643" s="17">
        <v>1541</v>
      </c>
      <c r="G643" s="130">
        <v>1277</v>
      </c>
      <c r="H643" s="8">
        <v>1148</v>
      </c>
      <c r="I643" s="130">
        <v>1030</v>
      </c>
      <c r="J643" s="134">
        <f>E643/J$642*100</f>
        <v>56.677393403057117</v>
      </c>
      <c r="K643" s="3">
        <f t="shared" ref="K643:N646" si="150">F643/K$642*100</f>
        <v>59.383429672447022</v>
      </c>
      <c r="L643" s="177">
        <f t="shared" si="150"/>
        <v>53.723180479596131</v>
      </c>
      <c r="M643" s="11">
        <f t="shared" si="150"/>
        <v>44.878811571540268</v>
      </c>
      <c r="N643" s="128">
        <f t="shared" si="150"/>
        <v>44.646727351538793</v>
      </c>
      <c r="O643" s="80">
        <v>1.5795964125560538</v>
      </c>
      <c r="P643" s="3">
        <v>2.620748299319728</v>
      </c>
      <c r="Q643" s="177">
        <v>1.0677257525083612</v>
      </c>
      <c r="R643" s="11">
        <v>1.1189083820662769</v>
      </c>
      <c r="S643" s="15">
        <v>1.0706860706860706</v>
      </c>
      <c r="T643" s="187"/>
      <c r="U643" s="44"/>
      <c r="W643" s="44"/>
      <c r="X643" s="44"/>
      <c r="Y643" s="23"/>
      <c r="Z643" s="23"/>
    </row>
    <row r="644" spans="1:26" ht="15" customHeight="1" x14ac:dyDescent="0.15">
      <c r="B644" s="34" t="s">
        <v>835</v>
      </c>
      <c r="C644" s="233"/>
      <c r="D644" s="233"/>
      <c r="E644" s="18">
        <v>1751</v>
      </c>
      <c r="F644" s="18">
        <v>859</v>
      </c>
      <c r="G644" s="137">
        <v>892</v>
      </c>
      <c r="H644" s="9">
        <v>1131</v>
      </c>
      <c r="I644" s="137">
        <v>1023</v>
      </c>
      <c r="J644" s="134">
        <f t="shared" ref="J644:J646" si="151">E644/J$642*100</f>
        <v>35.217216411906676</v>
      </c>
      <c r="K644" s="4">
        <f t="shared" si="150"/>
        <v>33.102119460500958</v>
      </c>
      <c r="L644" s="178">
        <f t="shared" si="150"/>
        <v>37.526293647454771</v>
      </c>
      <c r="M644" s="12">
        <f t="shared" si="150"/>
        <v>44.21422986708366</v>
      </c>
      <c r="N644" s="138">
        <f t="shared" si="150"/>
        <v>44.343302990897271</v>
      </c>
      <c r="O644" s="80">
        <v>0.98592342342342343</v>
      </c>
      <c r="P644" s="4">
        <v>1.4658703071672354</v>
      </c>
      <c r="Q644" s="178">
        <v>0.74957983193277311</v>
      </c>
      <c r="R644" s="12">
        <v>1.1055718475073313</v>
      </c>
      <c r="S644" s="16">
        <v>1.0667361835245046</v>
      </c>
      <c r="T644" s="187"/>
      <c r="U644" s="44"/>
      <c r="W644" s="44"/>
      <c r="X644" s="44"/>
      <c r="Y644" s="23"/>
      <c r="Z644" s="23"/>
    </row>
    <row r="645" spans="1:26" ht="15" customHeight="1" x14ac:dyDescent="0.15">
      <c r="B645" s="34" t="s">
        <v>836</v>
      </c>
      <c r="C645" s="233"/>
      <c r="D645" s="233"/>
      <c r="E645" s="18">
        <v>276</v>
      </c>
      <c r="F645" s="18">
        <v>114</v>
      </c>
      <c r="G645" s="137">
        <v>162</v>
      </c>
      <c r="H645" s="9">
        <v>209</v>
      </c>
      <c r="I645" s="137">
        <v>189</v>
      </c>
      <c r="J645" s="134">
        <f t="shared" si="151"/>
        <v>5.551086082059534</v>
      </c>
      <c r="K645" s="4">
        <f t="shared" si="150"/>
        <v>4.3930635838150289</v>
      </c>
      <c r="L645" s="178">
        <f t="shared" si="150"/>
        <v>6.8153134202776604</v>
      </c>
      <c r="M645" s="12">
        <f t="shared" si="150"/>
        <v>8.1704456606723994</v>
      </c>
      <c r="N645" s="138">
        <f t="shared" si="150"/>
        <v>8.1924577373211953</v>
      </c>
      <c r="O645" s="80">
        <v>0.15282392026578073</v>
      </c>
      <c r="P645" s="4">
        <v>0.18811881188118812</v>
      </c>
      <c r="Q645" s="178">
        <v>0.13500000000000001</v>
      </c>
      <c r="R645" s="12">
        <v>0.20271580989330748</v>
      </c>
      <c r="S645" s="16">
        <v>0.19585492227979276</v>
      </c>
      <c r="T645" s="187"/>
      <c r="U645" s="44"/>
      <c r="W645" s="44"/>
      <c r="X645" s="44"/>
      <c r="Y645" s="23"/>
      <c r="Z645" s="23"/>
    </row>
    <row r="646" spans="1:26" ht="15" customHeight="1" x14ac:dyDescent="0.15">
      <c r="B646" s="35" t="s">
        <v>60</v>
      </c>
      <c r="C646" s="233"/>
      <c r="D646" s="233"/>
      <c r="E646" s="18">
        <v>127</v>
      </c>
      <c r="F646" s="18">
        <v>81</v>
      </c>
      <c r="G646" s="67">
        <v>46</v>
      </c>
      <c r="H646" s="18">
        <v>70</v>
      </c>
      <c r="I646" s="67">
        <v>65</v>
      </c>
      <c r="J646" s="134">
        <f t="shared" si="151"/>
        <v>2.5543041029766695</v>
      </c>
      <c r="K646" s="4">
        <f t="shared" si="150"/>
        <v>3.1213872832369942</v>
      </c>
      <c r="L646" s="179">
        <f t="shared" si="150"/>
        <v>1.9352124526714347</v>
      </c>
      <c r="M646" s="4">
        <f t="shared" si="150"/>
        <v>2.7365129007036746</v>
      </c>
      <c r="N646" s="129">
        <f t="shared" si="150"/>
        <v>2.8175119202427394</v>
      </c>
      <c r="O646" s="80">
        <v>6.9247546346782984E-2</v>
      </c>
      <c r="P646" s="4">
        <v>0.13043478260869565</v>
      </c>
      <c r="Q646" s="179">
        <v>3.7922506183017311E-2</v>
      </c>
      <c r="R646" s="4">
        <v>6.7437379576107903E-2</v>
      </c>
      <c r="S646" s="4">
        <v>6.6872427983539096E-2</v>
      </c>
      <c r="T646" s="187"/>
      <c r="U646" s="44"/>
      <c r="W646" s="44"/>
      <c r="X646" s="44"/>
      <c r="Y646" s="80"/>
      <c r="Z646" s="80"/>
    </row>
    <row r="647" spans="1:26" ht="15" customHeight="1" x14ac:dyDescent="0.15">
      <c r="B647" s="38" t="s">
        <v>1</v>
      </c>
      <c r="C647" s="78"/>
      <c r="D647" s="78"/>
      <c r="E647" s="47">
        <f t="shared" ref="E647:S647" si="152">SUM(E643:E646)</f>
        <v>4972</v>
      </c>
      <c r="F647" s="47">
        <f t="shared" si="152"/>
        <v>2595</v>
      </c>
      <c r="G647" s="132">
        <f t="shared" si="152"/>
        <v>2377</v>
      </c>
      <c r="H647" s="47">
        <f t="shared" si="152"/>
        <v>2558</v>
      </c>
      <c r="I647" s="132">
        <f t="shared" si="152"/>
        <v>2307</v>
      </c>
      <c r="J647" s="135">
        <f t="shared" si="152"/>
        <v>99.999999999999986</v>
      </c>
      <c r="K647" s="71">
        <f t="shared" si="152"/>
        <v>100.00000000000001</v>
      </c>
      <c r="L647" s="193">
        <f t="shared" si="152"/>
        <v>100</v>
      </c>
      <c r="M647" s="71">
        <f t="shared" si="152"/>
        <v>100</v>
      </c>
      <c r="N647" s="133">
        <f t="shared" si="152"/>
        <v>99.999999999999986</v>
      </c>
      <c r="O647" s="136">
        <f t="shared" si="152"/>
        <v>2.7875913025920411</v>
      </c>
      <c r="P647" s="71">
        <f t="shared" si="152"/>
        <v>4.405172200976847</v>
      </c>
      <c r="Q647" s="193">
        <f t="shared" si="152"/>
        <v>1.9902280906241516</v>
      </c>
      <c r="R647" s="71">
        <f t="shared" si="152"/>
        <v>2.4946334190430233</v>
      </c>
      <c r="S647" s="71">
        <f t="shared" si="152"/>
        <v>2.4001496044739072</v>
      </c>
      <c r="U647" s="44"/>
      <c r="W647" s="44"/>
      <c r="X647" s="44"/>
      <c r="Y647" s="23"/>
      <c r="Z647" s="23"/>
    </row>
    <row r="648" spans="1:26" ht="15" customHeight="1" x14ac:dyDescent="0.15">
      <c r="B648" s="62"/>
      <c r="C648" s="62"/>
      <c r="D648" s="111"/>
      <c r="E648" s="111"/>
      <c r="F648" s="111"/>
      <c r="G648" s="111"/>
      <c r="H648" s="111"/>
      <c r="I648" s="91"/>
      <c r="J648" s="54"/>
      <c r="K648" s="23"/>
      <c r="T648" s="44"/>
      <c r="V648" s="44"/>
      <c r="W648" s="44"/>
    </row>
    <row r="649" spans="1:26" ht="15" customHeight="1" x14ac:dyDescent="0.15">
      <c r="A649" s="1" t="s">
        <v>1102</v>
      </c>
      <c r="B649" s="22"/>
      <c r="C649" s="22"/>
      <c r="D649" s="22"/>
      <c r="E649" s="22"/>
      <c r="J649" s="1"/>
      <c r="K649" s="1"/>
      <c r="U649" s="44"/>
      <c r="W649" s="44"/>
      <c r="X649" s="44"/>
    </row>
    <row r="650" spans="1:26" ht="13.65" customHeight="1" x14ac:dyDescent="0.15">
      <c r="B650" s="64"/>
      <c r="C650" s="33"/>
      <c r="D650" s="33"/>
      <c r="E650" s="79"/>
      <c r="F650" s="86"/>
      <c r="G650" s="83" t="s">
        <v>166</v>
      </c>
      <c r="H650" s="86"/>
      <c r="I650" s="86"/>
      <c r="J650" s="104"/>
      <c r="K650" s="86"/>
      <c r="L650" s="83" t="s">
        <v>3</v>
      </c>
      <c r="M650" s="86"/>
      <c r="N650" s="99"/>
      <c r="O650" s="86"/>
      <c r="P650" s="86"/>
      <c r="Q650" s="126" t="s">
        <v>328</v>
      </c>
      <c r="R650" s="86"/>
      <c r="S650" s="84"/>
      <c r="U650" s="44"/>
      <c r="W650" s="44"/>
      <c r="X650" s="44"/>
      <c r="Y650" s="89"/>
      <c r="Z650" s="89"/>
    </row>
    <row r="651" spans="1:26" ht="19.2" x14ac:dyDescent="0.15">
      <c r="B651" s="93"/>
      <c r="C651" s="45"/>
      <c r="D651" s="45"/>
      <c r="E651" s="96" t="s">
        <v>512</v>
      </c>
      <c r="F651" s="96" t="s">
        <v>210</v>
      </c>
      <c r="G651" s="96" t="s">
        <v>211</v>
      </c>
      <c r="H651" s="96" t="s">
        <v>520</v>
      </c>
      <c r="I651" s="102" t="s">
        <v>213</v>
      </c>
      <c r="J651" s="105" t="s">
        <v>512</v>
      </c>
      <c r="K651" s="96" t="s">
        <v>210</v>
      </c>
      <c r="L651" s="96" t="s">
        <v>211</v>
      </c>
      <c r="M651" s="96" t="s">
        <v>520</v>
      </c>
      <c r="N651" s="100" t="s">
        <v>213</v>
      </c>
      <c r="O651" s="105" t="s">
        <v>512</v>
      </c>
      <c r="P651" s="96" t="s">
        <v>210</v>
      </c>
      <c r="Q651" s="96" t="s">
        <v>211</v>
      </c>
      <c r="R651" s="96" t="s">
        <v>520</v>
      </c>
      <c r="S651" s="125" t="s">
        <v>213</v>
      </c>
      <c r="U651" s="44"/>
      <c r="W651" s="44"/>
      <c r="X651" s="44"/>
      <c r="Y651" s="220"/>
      <c r="Z651" s="220"/>
    </row>
    <row r="652" spans="1:26" ht="10.8" x14ac:dyDescent="0.15">
      <c r="B652" s="93"/>
      <c r="C652" s="45"/>
      <c r="D652" s="45"/>
      <c r="E652" s="96"/>
      <c r="F652" s="96"/>
      <c r="G652" s="96"/>
      <c r="H652" s="96"/>
      <c r="I652" s="102"/>
      <c r="J652" s="375"/>
      <c r="K652" s="376"/>
      <c r="L652" s="376"/>
      <c r="M652" s="376"/>
      <c r="N652" s="377"/>
      <c r="O652" s="97"/>
      <c r="P652" s="96"/>
      <c r="Q652" s="96"/>
      <c r="R652" s="96"/>
      <c r="S652" s="96"/>
      <c r="U652" s="44"/>
      <c r="W652" s="44"/>
      <c r="X652" s="44"/>
      <c r="Y652" s="220"/>
      <c r="Z652" s="220"/>
    </row>
    <row r="653" spans="1:26" ht="12" customHeight="1" x14ac:dyDescent="0.15">
      <c r="B653" s="65"/>
      <c r="C653" s="36"/>
      <c r="D653" s="36"/>
      <c r="E653" s="37"/>
      <c r="F653" s="37"/>
      <c r="G653" s="37"/>
      <c r="H653" s="37"/>
      <c r="I653" s="66"/>
      <c r="J653" s="213">
        <f>E658</f>
        <v>5298</v>
      </c>
      <c r="K653" s="209">
        <f>F658</f>
        <v>2775</v>
      </c>
      <c r="L653" s="209">
        <f>G658</f>
        <v>2523</v>
      </c>
      <c r="M653" s="209">
        <f>H658</f>
        <v>2744</v>
      </c>
      <c r="N653" s="210">
        <f>I658</f>
        <v>2459</v>
      </c>
      <c r="O653" s="127"/>
      <c r="P653" s="37"/>
      <c r="Q653" s="37"/>
      <c r="R653" s="37"/>
      <c r="S653" s="37"/>
      <c r="U653" s="44"/>
      <c r="W653" s="44"/>
      <c r="X653" s="44"/>
      <c r="Y653" s="53"/>
      <c r="Z653" s="53"/>
    </row>
    <row r="654" spans="1:26" ht="15" customHeight="1" x14ac:dyDescent="0.15">
      <c r="B654" s="32" t="s">
        <v>834</v>
      </c>
      <c r="C654" s="233"/>
      <c r="D654" s="233"/>
      <c r="E654" s="17">
        <v>2998</v>
      </c>
      <c r="F654" s="17">
        <v>1641</v>
      </c>
      <c r="G654" s="130">
        <v>1357</v>
      </c>
      <c r="H654" s="8">
        <v>1197</v>
      </c>
      <c r="I654" s="130">
        <v>1066</v>
      </c>
      <c r="J654" s="134">
        <f>E654/J$653*100</f>
        <v>56.587391468478678</v>
      </c>
      <c r="K654" s="3">
        <f t="shared" ref="K654:N657" si="153">F654/K$653*100</f>
        <v>59.13513513513513</v>
      </c>
      <c r="L654" s="177">
        <f t="shared" si="153"/>
        <v>53.785176377328582</v>
      </c>
      <c r="M654" s="11">
        <f t="shared" si="153"/>
        <v>43.622448979591837</v>
      </c>
      <c r="N654" s="128">
        <f t="shared" si="153"/>
        <v>43.350955673037824</v>
      </c>
      <c r="O654" s="80">
        <v>1.6985835694050992</v>
      </c>
      <c r="P654" s="3">
        <v>2.8051282051282049</v>
      </c>
      <c r="Q654" s="177">
        <v>1.1499999999999999</v>
      </c>
      <c r="R654" s="11">
        <v>1.1839762611275964</v>
      </c>
      <c r="S654" s="15">
        <v>1.1268498942917549</v>
      </c>
      <c r="T654" s="187"/>
      <c r="U654" s="44"/>
      <c r="W654" s="44"/>
      <c r="X654" s="44"/>
      <c r="Y654" s="23"/>
      <c r="Z654" s="23"/>
    </row>
    <row r="655" spans="1:26" ht="15" customHeight="1" x14ac:dyDescent="0.15">
      <c r="B655" s="34" t="s">
        <v>835</v>
      </c>
      <c r="C655" s="233"/>
      <c r="D655" s="233"/>
      <c r="E655" s="18">
        <v>1874</v>
      </c>
      <c r="F655" s="18">
        <v>929</v>
      </c>
      <c r="G655" s="137">
        <v>945</v>
      </c>
      <c r="H655" s="9">
        <v>1242</v>
      </c>
      <c r="I655" s="137">
        <v>1115</v>
      </c>
      <c r="J655" s="134">
        <f t="shared" ref="J655:J657" si="154">E655/J$653*100</f>
        <v>35.371838429596075</v>
      </c>
      <c r="K655" s="4">
        <f t="shared" si="153"/>
        <v>33.477477477477478</v>
      </c>
      <c r="L655" s="178">
        <f t="shared" si="153"/>
        <v>37.455410225921518</v>
      </c>
      <c r="M655" s="12">
        <f t="shared" si="153"/>
        <v>45.262390670553934</v>
      </c>
      <c r="N655" s="138">
        <f t="shared" si="153"/>
        <v>45.343635624237493</v>
      </c>
      <c r="O655" s="80">
        <v>1.0635641316685585</v>
      </c>
      <c r="P655" s="4">
        <v>1.5853242320819112</v>
      </c>
      <c r="Q655" s="178">
        <v>0.8035714285714286</v>
      </c>
      <c r="R655" s="12">
        <v>1.2272727272727273</v>
      </c>
      <c r="S655" s="16">
        <v>1.1774023231256601</v>
      </c>
      <c r="T655" s="187"/>
      <c r="U655" s="44"/>
      <c r="W655" s="44"/>
      <c r="X655" s="44"/>
      <c r="Y655" s="23"/>
      <c r="Z655" s="23"/>
    </row>
    <row r="656" spans="1:26" ht="15" customHeight="1" x14ac:dyDescent="0.15">
      <c r="B656" s="34" t="s">
        <v>836</v>
      </c>
      <c r="C656" s="233"/>
      <c r="D656" s="233"/>
      <c r="E656" s="18">
        <v>289</v>
      </c>
      <c r="F656" s="18">
        <v>117</v>
      </c>
      <c r="G656" s="137">
        <v>172</v>
      </c>
      <c r="H656" s="9">
        <v>225</v>
      </c>
      <c r="I656" s="137">
        <v>205</v>
      </c>
      <c r="J656" s="134">
        <f t="shared" si="154"/>
        <v>5.4548886372215932</v>
      </c>
      <c r="K656" s="4">
        <f t="shared" si="153"/>
        <v>4.2162162162162158</v>
      </c>
      <c r="L656" s="178">
        <f t="shared" si="153"/>
        <v>6.817281014665082</v>
      </c>
      <c r="M656" s="12">
        <f t="shared" si="153"/>
        <v>8.1997084548104961</v>
      </c>
      <c r="N656" s="138">
        <f t="shared" si="153"/>
        <v>8.3367222448149665</v>
      </c>
      <c r="O656" s="80">
        <v>0.16028840820854132</v>
      </c>
      <c r="P656" s="4">
        <v>0.19306930693069307</v>
      </c>
      <c r="Q656" s="178">
        <v>0.14369256474519632</v>
      </c>
      <c r="R656" s="12">
        <v>0.21951219512195122</v>
      </c>
      <c r="S656" s="16">
        <v>0.21376433785192908</v>
      </c>
      <c r="T656" s="187"/>
      <c r="U656" s="44"/>
      <c r="W656" s="44"/>
      <c r="X656" s="44"/>
      <c r="Y656" s="23"/>
      <c r="Z656" s="23"/>
    </row>
    <row r="657" spans="1:26" ht="15" customHeight="1" x14ac:dyDescent="0.15">
      <c r="B657" s="35" t="s">
        <v>60</v>
      </c>
      <c r="C657" s="233"/>
      <c r="D657" s="233"/>
      <c r="E657" s="18">
        <v>137</v>
      </c>
      <c r="F657" s="18">
        <v>88</v>
      </c>
      <c r="G657" s="67">
        <v>49</v>
      </c>
      <c r="H657" s="18">
        <v>80</v>
      </c>
      <c r="I657" s="67">
        <v>73</v>
      </c>
      <c r="J657" s="134">
        <f t="shared" si="154"/>
        <v>2.5858814647036614</v>
      </c>
      <c r="K657" s="4">
        <f t="shared" si="153"/>
        <v>3.1711711711711712</v>
      </c>
      <c r="L657" s="179">
        <f t="shared" si="153"/>
        <v>1.9421323820848195</v>
      </c>
      <c r="M657" s="4">
        <f t="shared" si="153"/>
        <v>2.9154518950437316</v>
      </c>
      <c r="N657" s="129">
        <f t="shared" si="153"/>
        <v>2.9686864579097194</v>
      </c>
      <c r="O657" s="80">
        <v>7.4700109051254085E-2</v>
      </c>
      <c r="P657" s="4">
        <v>0.14170692431561996</v>
      </c>
      <c r="Q657" s="179">
        <v>4.0395713107996702E-2</v>
      </c>
      <c r="R657" s="4">
        <v>7.7220077220077218E-2</v>
      </c>
      <c r="S657" s="4">
        <v>7.5257731958762883E-2</v>
      </c>
      <c r="T657" s="187"/>
      <c r="U657" s="44"/>
      <c r="W657" s="44"/>
      <c r="X657" s="44"/>
      <c r="Y657" s="80"/>
      <c r="Z657" s="80"/>
    </row>
    <row r="658" spans="1:26" ht="15" customHeight="1" x14ac:dyDescent="0.15">
      <c r="B658" s="38" t="s">
        <v>1</v>
      </c>
      <c r="C658" s="78"/>
      <c r="D658" s="78"/>
      <c r="E658" s="47">
        <f t="shared" ref="E658:S658" si="155">SUM(E654:E657)</f>
        <v>5298</v>
      </c>
      <c r="F658" s="47">
        <f t="shared" si="155"/>
        <v>2775</v>
      </c>
      <c r="G658" s="132">
        <f t="shared" si="155"/>
        <v>2523</v>
      </c>
      <c r="H658" s="47">
        <f t="shared" si="155"/>
        <v>2744</v>
      </c>
      <c r="I658" s="132">
        <f t="shared" si="155"/>
        <v>2459</v>
      </c>
      <c r="J658" s="135">
        <f t="shared" si="155"/>
        <v>100.00000000000001</v>
      </c>
      <c r="K658" s="71">
        <f t="shared" si="155"/>
        <v>99.999999999999986</v>
      </c>
      <c r="L658" s="193">
        <f t="shared" si="155"/>
        <v>100.00000000000001</v>
      </c>
      <c r="M658" s="71">
        <f t="shared" si="155"/>
        <v>100</v>
      </c>
      <c r="N658" s="133">
        <f t="shared" si="155"/>
        <v>100</v>
      </c>
      <c r="O658" s="136">
        <f t="shared" si="155"/>
        <v>2.9971362183334529</v>
      </c>
      <c r="P658" s="71">
        <f t="shared" si="155"/>
        <v>4.7252286684564284</v>
      </c>
      <c r="Q658" s="193">
        <f t="shared" si="155"/>
        <v>2.1376597064246217</v>
      </c>
      <c r="R658" s="71">
        <f t="shared" si="155"/>
        <v>2.7079812607423523</v>
      </c>
      <c r="S658" s="71">
        <f t="shared" si="155"/>
        <v>2.5932742872281067</v>
      </c>
      <c r="U658" s="44"/>
      <c r="W658" s="44"/>
      <c r="X658" s="44"/>
      <c r="Y658" s="23"/>
      <c r="Z658" s="23"/>
    </row>
    <row r="659" spans="1:26" ht="15" customHeight="1" x14ac:dyDescent="0.15">
      <c r="B659" s="62"/>
      <c r="C659" s="62"/>
      <c r="D659" s="111"/>
      <c r="E659" s="111"/>
      <c r="F659" s="111"/>
      <c r="G659" s="111"/>
      <c r="H659" s="111"/>
      <c r="I659" s="91"/>
      <c r="J659" s="54"/>
      <c r="K659" s="23"/>
      <c r="T659" s="44"/>
      <c r="V659" s="44"/>
      <c r="W659" s="44"/>
    </row>
    <row r="660" spans="1:26" ht="15" customHeight="1" x14ac:dyDescent="0.15">
      <c r="A660" s="1" t="s">
        <v>710</v>
      </c>
      <c r="B660" s="22"/>
      <c r="H660" s="1"/>
      <c r="I660" s="1"/>
      <c r="J660" s="1"/>
      <c r="K660" s="1"/>
    </row>
    <row r="661" spans="1:26" ht="13.65" customHeight="1" x14ac:dyDescent="0.15">
      <c r="B661" s="64"/>
      <c r="C661" s="33"/>
      <c r="D661" s="33"/>
      <c r="E661" s="33"/>
      <c r="F661" s="79"/>
      <c r="G661" s="86"/>
      <c r="H661" s="83" t="s">
        <v>2</v>
      </c>
      <c r="I661" s="86"/>
      <c r="J661" s="86"/>
      <c r="K661" s="106"/>
      <c r="L661" s="86"/>
      <c r="M661" s="83" t="s">
        <v>3</v>
      </c>
      <c r="N661" s="86"/>
      <c r="O661" s="84"/>
    </row>
    <row r="662" spans="1:26" ht="22.65" customHeight="1" x14ac:dyDescent="0.15">
      <c r="B662" s="34"/>
      <c r="C662" s="7"/>
      <c r="D662" s="7"/>
      <c r="E662" s="75"/>
      <c r="F662" s="96" t="s">
        <v>512</v>
      </c>
      <c r="G662" s="96" t="s">
        <v>210</v>
      </c>
      <c r="H662" s="96" t="s">
        <v>211</v>
      </c>
      <c r="I662" s="96" t="s">
        <v>514</v>
      </c>
      <c r="J662" s="102" t="s">
        <v>213</v>
      </c>
      <c r="K662" s="105" t="s">
        <v>512</v>
      </c>
      <c r="L662" s="96" t="s">
        <v>210</v>
      </c>
      <c r="M662" s="96" t="s">
        <v>211</v>
      </c>
      <c r="N662" s="96" t="s">
        <v>514</v>
      </c>
      <c r="O662" s="96" t="s">
        <v>213</v>
      </c>
    </row>
    <row r="663" spans="1:26" ht="12" customHeight="1" x14ac:dyDescent="0.15">
      <c r="B663" s="35"/>
      <c r="C663" s="36"/>
      <c r="D663" s="36"/>
      <c r="E663" s="76"/>
      <c r="F663" s="37"/>
      <c r="G663" s="37"/>
      <c r="H663" s="37"/>
      <c r="I663" s="37"/>
      <c r="J663" s="66"/>
      <c r="K663" s="107">
        <f>F$383</f>
        <v>1983</v>
      </c>
      <c r="L663" s="2">
        <f t="shared" ref="L663" si="156">G$383</f>
        <v>667</v>
      </c>
      <c r="M663" s="2">
        <f t="shared" ref="M663" si="157">H$383</f>
        <v>1316</v>
      </c>
      <c r="N663" s="2">
        <f t="shared" ref="N663" si="158">I$383</f>
        <v>1123</v>
      </c>
      <c r="O663" s="2">
        <f t="shared" ref="O663" si="159">J$383</f>
        <v>1051</v>
      </c>
    </row>
    <row r="664" spans="1:26" ht="15" customHeight="1" x14ac:dyDescent="0.15">
      <c r="B664" s="34" t="s">
        <v>701</v>
      </c>
      <c r="C664" s="7"/>
      <c r="D664" s="7"/>
      <c r="E664" s="7"/>
      <c r="F664" s="18">
        <v>83</v>
      </c>
      <c r="G664" s="18">
        <v>34</v>
      </c>
      <c r="H664" s="18">
        <v>49</v>
      </c>
      <c r="I664" s="18">
        <v>77</v>
      </c>
      <c r="J664" s="67">
        <v>71</v>
      </c>
      <c r="K664" s="109">
        <f t="shared" ref="K664:K672" si="160">F664/K$663*100</f>
        <v>4.1855774079677257</v>
      </c>
      <c r="L664" s="24">
        <f t="shared" ref="L664:L672" si="161">G664/L$663*100</f>
        <v>5.0974512743628182</v>
      </c>
      <c r="M664" s="4">
        <f t="shared" ref="M664:M672" si="162">H664/M$663*100</f>
        <v>3.7234042553191489</v>
      </c>
      <c r="N664" s="4">
        <f t="shared" ref="N664:N672" si="163">I664/N$663*100</f>
        <v>6.8566340160284955</v>
      </c>
      <c r="O664" s="4">
        <f t="shared" ref="O664:O672" si="164">J664/O$663*100</f>
        <v>6.7554709800190293</v>
      </c>
      <c r="Q664" s="187"/>
    </row>
    <row r="665" spans="1:26" ht="15" customHeight="1" x14ac:dyDescent="0.15">
      <c r="B665" s="344" t="s">
        <v>708</v>
      </c>
      <c r="C665" s="339" t="s">
        <v>702</v>
      </c>
      <c r="D665" s="333"/>
      <c r="E665" s="333"/>
      <c r="F665" s="334">
        <v>1104</v>
      </c>
      <c r="G665" s="334">
        <v>407</v>
      </c>
      <c r="H665" s="334">
        <v>697</v>
      </c>
      <c r="I665" s="334">
        <v>552</v>
      </c>
      <c r="J665" s="335">
        <v>507</v>
      </c>
      <c r="K665" s="336">
        <f t="shared" si="160"/>
        <v>55.673222390317697</v>
      </c>
      <c r="L665" s="337">
        <f t="shared" si="161"/>
        <v>61.019490254872565</v>
      </c>
      <c r="M665" s="338">
        <f t="shared" si="162"/>
        <v>52.963525835866264</v>
      </c>
      <c r="N665" s="338">
        <f t="shared" si="163"/>
        <v>49.154051647373109</v>
      </c>
      <c r="O665" s="338">
        <f t="shared" si="164"/>
        <v>48.239771646051381</v>
      </c>
      <c r="Q665" s="187"/>
    </row>
    <row r="666" spans="1:26" ht="15" customHeight="1" x14ac:dyDescent="0.15">
      <c r="B666" s="332" t="s">
        <v>709</v>
      </c>
      <c r="C666" s="340" t="s">
        <v>703</v>
      </c>
      <c r="D666" s="7"/>
      <c r="E666" s="7"/>
      <c r="F666" s="18">
        <v>565</v>
      </c>
      <c r="G666" s="18">
        <v>232</v>
      </c>
      <c r="H666" s="18">
        <v>333</v>
      </c>
      <c r="I666" s="18">
        <v>271</v>
      </c>
      <c r="J666" s="67">
        <v>252</v>
      </c>
      <c r="K666" s="109">
        <f t="shared" si="160"/>
        <v>28.49218356026223</v>
      </c>
      <c r="L666" s="24">
        <f t="shared" si="161"/>
        <v>34.782608695652172</v>
      </c>
      <c r="M666" s="4">
        <f t="shared" si="162"/>
        <v>25.303951367781153</v>
      </c>
      <c r="N666" s="4">
        <f t="shared" si="163"/>
        <v>24.131789848619771</v>
      </c>
      <c r="O666" s="4">
        <f t="shared" si="164"/>
        <v>23.977164605137961</v>
      </c>
      <c r="Q666" s="187"/>
    </row>
    <row r="667" spans="1:26" ht="15" customHeight="1" x14ac:dyDescent="0.15">
      <c r="B667" s="34"/>
      <c r="C667" s="340" t="s">
        <v>704</v>
      </c>
      <c r="D667" s="7"/>
      <c r="E667" s="7"/>
      <c r="F667" s="18">
        <v>29</v>
      </c>
      <c r="G667" s="18">
        <v>10</v>
      </c>
      <c r="H667" s="18">
        <v>19</v>
      </c>
      <c r="I667" s="18">
        <v>17</v>
      </c>
      <c r="J667" s="67">
        <v>16</v>
      </c>
      <c r="K667" s="109">
        <f t="shared" si="160"/>
        <v>1.4624306606152295</v>
      </c>
      <c r="L667" s="24">
        <f t="shared" si="161"/>
        <v>1.4992503748125936</v>
      </c>
      <c r="M667" s="4">
        <f t="shared" si="162"/>
        <v>1.4437689969604863</v>
      </c>
      <c r="N667" s="4">
        <f t="shared" si="163"/>
        <v>1.5138023152270703</v>
      </c>
      <c r="O667" s="4">
        <f t="shared" si="164"/>
        <v>1.5223596574690772</v>
      </c>
      <c r="Q667" s="187"/>
    </row>
    <row r="668" spans="1:26" ht="15" customHeight="1" x14ac:dyDescent="0.15">
      <c r="B668" s="34"/>
      <c r="C668" s="340" t="s">
        <v>705</v>
      </c>
      <c r="D668" s="7"/>
      <c r="E668" s="7"/>
      <c r="F668" s="18">
        <v>969</v>
      </c>
      <c r="G668" s="18">
        <v>455</v>
      </c>
      <c r="H668" s="18">
        <v>514</v>
      </c>
      <c r="I668" s="18">
        <v>399</v>
      </c>
      <c r="J668" s="67">
        <v>348</v>
      </c>
      <c r="K668" s="109">
        <f t="shared" si="160"/>
        <v>48.865355521936458</v>
      </c>
      <c r="L668" s="24">
        <f t="shared" si="161"/>
        <v>68.215892053973022</v>
      </c>
      <c r="M668" s="4">
        <f t="shared" si="162"/>
        <v>39.057750759878417</v>
      </c>
      <c r="N668" s="4">
        <f t="shared" si="163"/>
        <v>35.529830810329479</v>
      </c>
      <c r="O668" s="4">
        <f t="shared" si="164"/>
        <v>33.111322549952426</v>
      </c>
      <c r="Q668" s="187"/>
    </row>
    <row r="669" spans="1:26" ht="15" customHeight="1" x14ac:dyDescent="0.15">
      <c r="B669" s="34"/>
      <c r="C669" s="340" t="s">
        <v>706</v>
      </c>
      <c r="D669" s="7"/>
      <c r="E669" s="7"/>
      <c r="F669" s="18">
        <v>1352</v>
      </c>
      <c r="G669" s="18">
        <v>472</v>
      </c>
      <c r="H669" s="18">
        <v>880</v>
      </c>
      <c r="I669" s="18">
        <v>678</v>
      </c>
      <c r="J669" s="67">
        <v>634</v>
      </c>
      <c r="K669" s="109">
        <f t="shared" si="160"/>
        <v>68.179525970751385</v>
      </c>
      <c r="L669" s="24">
        <f t="shared" si="161"/>
        <v>70.764617691154413</v>
      </c>
      <c r="M669" s="4">
        <f t="shared" si="162"/>
        <v>66.869300911854097</v>
      </c>
      <c r="N669" s="4">
        <f t="shared" si="163"/>
        <v>60.373998219056105</v>
      </c>
      <c r="O669" s="4">
        <f t="shared" si="164"/>
        <v>60.323501427212179</v>
      </c>
      <c r="Q669" s="187"/>
    </row>
    <row r="670" spans="1:26" ht="15" customHeight="1" x14ac:dyDescent="0.15">
      <c r="B670" s="34"/>
      <c r="C670" s="340" t="s">
        <v>707</v>
      </c>
      <c r="D670" s="7"/>
      <c r="E670" s="7"/>
      <c r="F670" s="18">
        <v>1288</v>
      </c>
      <c r="G670" s="18">
        <v>453</v>
      </c>
      <c r="H670" s="18">
        <v>835</v>
      </c>
      <c r="I670" s="18">
        <v>740</v>
      </c>
      <c r="J670" s="67">
        <v>692</v>
      </c>
      <c r="K670" s="109">
        <f t="shared" si="160"/>
        <v>64.952092788703979</v>
      </c>
      <c r="L670" s="24">
        <f t="shared" si="161"/>
        <v>67.916041979010501</v>
      </c>
      <c r="M670" s="4">
        <f t="shared" si="162"/>
        <v>63.449848024316111</v>
      </c>
      <c r="N670" s="4">
        <f t="shared" si="163"/>
        <v>65.894924309884246</v>
      </c>
      <c r="O670" s="4">
        <f t="shared" si="164"/>
        <v>65.842055185537589</v>
      </c>
      <c r="Q670" s="187"/>
    </row>
    <row r="671" spans="1:26" ht="15" customHeight="1" x14ac:dyDescent="0.15">
      <c r="B671" s="341"/>
      <c r="C671" s="342" t="s">
        <v>564</v>
      </c>
      <c r="D671" s="50"/>
      <c r="E671" s="50"/>
      <c r="F671" s="51">
        <v>268</v>
      </c>
      <c r="G671" s="51">
        <v>79</v>
      </c>
      <c r="H671" s="51">
        <v>189</v>
      </c>
      <c r="I671" s="51">
        <v>174</v>
      </c>
      <c r="J671" s="119">
        <v>167</v>
      </c>
      <c r="K671" s="118">
        <f t="shared" si="160"/>
        <v>13.514876449823499</v>
      </c>
      <c r="L671" s="343">
        <f t="shared" si="161"/>
        <v>11.84407796101949</v>
      </c>
      <c r="M671" s="42">
        <f t="shared" si="162"/>
        <v>14.361702127659576</v>
      </c>
      <c r="N671" s="42">
        <f t="shared" si="163"/>
        <v>15.494211932324131</v>
      </c>
      <c r="O671" s="42">
        <f t="shared" si="164"/>
        <v>15.889628924833493</v>
      </c>
      <c r="Q671" s="187"/>
    </row>
    <row r="672" spans="1:26" ht="15" customHeight="1" x14ac:dyDescent="0.15">
      <c r="B672" s="34" t="s">
        <v>0</v>
      </c>
      <c r="C672" s="36"/>
      <c r="D672" s="36"/>
      <c r="E672" s="36"/>
      <c r="F672" s="19">
        <v>130</v>
      </c>
      <c r="G672" s="19">
        <v>26</v>
      </c>
      <c r="H672" s="19">
        <v>104</v>
      </c>
      <c r="I672" s="19">
        <v>75</v>
      </c>
      <c r="J672" s="72">
        <v>73</v>
      </c>
      <c r="K672" s="113">
        <f t="shared" si="160"/>
        <v>6.5557236510337873</v>
      </c>
      <c r="L672" s="26">
        <f t="shared" si="161"/>
        <v>3.8980509745127434</v>
      </c>
      <c r="M672" s="5">
        <f t="shared" si="162"/>
        <v>7.9027355623100304</v>
      </c>
      <c r="N672" s="5">
        <f t="shared" si="163"/>
        <v>6.6785396260017809</v>
      </c>
      <c r="O672" s="5">
        <f t="shared" si="164"/>
        <v>6.9457659372026637</v>
      </c>
      <c r="Q672" s="187"/>
    </row>
    <row r="673" spans="1:17" ht="15" customHeight="1" x14ac:dyDescent="0.15">
      <c r="B673" s="38" t="s">
        <v>1</v>
      </c>
      <c r="C673" s="28"/>
      <c r="D673" s="28"/>
      <c r="E673" s="29"/>
      <c r="F673" s="39">
        <f t="shared" ref="F673:J673" si="165">SUM(F664:F672)</f>
        <v>5788</v>
      </c>
      <c r="G673" s="39">
        <f t="shared" si="165"/>
        <v>2168</v>
      </c>
      <c r="H673" s="39">
        <f t="shared" si="165"/>
        <v>3620</v>
      </c>
      <c r="I673" s="39">
        <f t="shared" si="165"/>
        <v>2983</v>
      </c>
      <c r="J673" s="68">
        <f t="shared" si="165"/>
        <v>2760</v>
      </c>
      <c r="K673" s="110" t="str">
        <f>IF(SUM(K664:K672)&gt;100,"－",SUM(K664:K672))</f>
        <v>－</v>
      </c>
      <c r="L673" s="25" t="str">
        <f t="shared" ref="L673:O673" si="166">IF(SUM(L664:L672)&gt;100,"－",SUM(L664:L672))</f>
        <v>－</v>
      </c>
      <c r="M673" s="6" t="str">
        <f t="shared" si="166"/>
        <v>－</v>
      </c>
      <c r="N673" s="6" t="str">
        <f t="shared" si="166"/>
        <v>－</v>
      </c>
      <c r="O673" s="6" t="str">
        <f t="shared" si="166"/>
        <v>－</v>
      </c>
    </row>
    <row r="674" spans="1:17" ht="15" customHeight="1" x14ac:dyDescent="0.15">
      <c r="B674" s="62"/>
      <c r="C674" s="62"/>
      <c r="D674" s="62"/>
      <c r="E674" s="45"/>
      <c r="F674" s="14"/>
      <c r="G674" s="14"/>
      <c r="H674" s="14"/>
      <c r="I674" s="23"/>
      <c r="J674" s="23"/>
      <c r="K674" s="23"/>
      <c r="L674" s="23"/>
      <c r="M674" s="23"/>
      <c r="N674" s="23"/>
      <c r="O674" s="23"/>
      <c r="P674" s="23"/>
    </row>
    <row r="675" spans="1:17" ht="15" customHeight="1" x14ac:dyDescent="0.15">
      <c r="A675" s="1" t="s">
        <v>711</v>
      </c>
      <c r="B675" s="22"/>
      <c r="H675" s="1"/>
      <c r="I675" s="1"/>
      <c r="J675" s="1"/>
      <c r="K675" s="1"/>
    </row>
    <row r="676" spans="1:17" ht="13.65" customHeight="1" x14ac:dyDescent="0.15">
      <c r="B676" s="64"/>
      <c r="C676" s="33"/>
      <c r="D676" s="33"/>
      <c r="E676" s="33"/>
      <c r="F676" s="79"/>
      <c r="G676" s="86"/>
      <c r="H676" s="83" t="s">
        <v>2</v>
      </c>
      <c r="I676" s="86"/>
      <c r="J676" s="86"/>
      <c r="K676" s="106"/>
      <c r="L676" s="86"/>
      <c r="M676" s="83" t="s">
        <v>3</v>
      </c>
      <c r="N676" s="86"/>
      <c r="O676" s="84"/>
    </row>
    <row r="677" spans="1:17" ht="22.65" customHeight="1" x14ac:dyDescent="0.15">
      <c r="B677" s="34"/>
      <c r="C677" s="7"/>
      <c r="D677" s="7"/>
      <c r="E677" s="75"/>
      <c r="F677" s="96" t="s">
        <v>512</v>
      </c>
      <c r="G677" s="96" t="s">
        <v>210</v>
      </c>
      <c r="H677" s="96" t="s">
        <v>211</v>
      </c>
      <c r="I677" s="96" t="s">
        <v>514</v>
      </c>
      <c r="J677" s="102" t="s">
        <v>213</v>
      </c>
      <c r="K677" s="105" t="s">
        <v>512</v>
      </c>
      <c r="L677" s="96" t="s">
        <v>210</v>
      </c>
      <c r="M677" s="96" t="s">
        <v>211</v>
      </c>
      <c r="N677" s="96" t="s">
        <v>514</v>
      </c>
      <c r="O677" s="96" t="s">
        <v>213</v>
      </c>
    </row>
    <row r="678" spans="1:17" ht="12" customHeight="1" x14ac:dyDescent="0.15">
      <c r="B678" s="35"/>
      <c r="C678" s="36"/>
      <c r="D678" s="36"/>
      <c r="E678" s="76"/>
      <c r="F678" s="37"/>
      <c r="G678" s="37"/>
      <c r="H678" s="37"/>
      <c r="I678" s="37"/>
      <c r="J678" s="66"/>
      <c r="K678" s="107">
        <f>F$383</f>
        <v>1983</v>
      </c>
      <c r="L678" s="2">
        <f t="shared" ref="L678" si="167">G$383</f>
        <v>667</v>
      </c>
      <c r="M678" s="2">
        <f t="shared" ref="M678" si="168">H$383</f>
        <v>1316</v>
      </c>
      <c r="N678" s="2">
        <f t="shared" ref="N678" si="169">I$383</f>
        <v>1123</v>
      </c>
      <c r="O678" s="2">
        <f t="shared" ref="O678" si="170">J$383</f>
        <v>1051</v>
      </c>
    </row>
    <row r="679" spans="1:17" ht="15" customHeight="1" x14ac:dyDescent="0.15">
      <c r="B679" s="34" t="s">
        <v>701</v>
      </c>
      <c r="C679" s="7"/>
      <c r="D679" s="7"/>
      <c r="E679" s="7"/>
      <c r="F679" s="18">
        <v>99</v>
      </c>
      <c r="G679" s="18">
        <v>46</v>
      </c>
      <c r="H679" s="18">
        <v>53</v>
      </c>
      <c r="I679" s="18">
        <v>93</v>
      </c>
      <c r="J679" s="67">
        <v>87</v>
      </c>
      <c r="K679" s="109">
        <f t="shared" ref="K679:K687" si="171">F679/K$678*100</f>
        <v>4.9924357034795763</v>
      </c>
      <c r="L679" s="24">
        <f t="shared" ref="L679:L687" si="172">G679/L$678*100</f>
        <v>6.8965517241379306</v>
      </c>
      <c r="M679" s="4">
        <f t="shared" ref="M679:M687" si="173">H679/M$678*100</f>
        <v>4.0273556231003038</v>
      </c>
      <c r="N679" s="4">
        <f t="shared" ref="N679:N687" si="174">I679/N$678*100</f>
        <v>8.2813891362422076</v>
      </c>
      <c r="O679" s="4">
        <f t="shared" ref="O679:O687" si="175">J679/O$678*100</f>
        <v>8.2778306374881065</v>
      </c>
      <c r="Q679" s="187"/>
    </row>
    <row r="680" spans="1:17" ht="15" customHeight="1" x14ac:dyDescent="0.15">
      <c r="B680" s="344" t="s">
        <v>708</v>
      </c>
      <c r="C680" s="339" t="s">
        <v>702</v>
      </c>
      <c r="D680" s="333"/>
      <c r="E680" s="333"/>
      <c r="F680" s="334">
        <v>462</v>
      </c>
      <c r="G680" s="334">
        <v>177</v>
      </c>
      <c r="H680" s="334">
        <v>285</v>
      </c>
      <c r="I680" s="334">
        <v>235</v>
      </c>
      <c r="J680" s="335">
        <v>219</v>
      </c>
      <c r="K680" s="336">
        <f t="shared" si="171"/>
        <v>23.29803328290469</v>
      </c>
      <c r="L680" s="337">
        <f t="shared" si="172"/>
        <v>26.536731634182907</v>
      </c>
      <c r="M680" s="338">
        <f t="shared" si="173"/>
        <v>21.656534954407295</v>
      </c>
      <c r="N680" s="338">
        <f t="shared" si="174"/>
        <v>20.926090828138914</v>
      </c>
      <c r="O680" s="338">
        <f t="shared" si="175"/>
        <v>20.837297811607993</v>
      </c>
      <c r="Q680" s="187"/>
    </row>
    <row r="681" spans="1:17" ht="15" customHeight="1" x14ac:dyDescent="0.15">
      <c r="B681" s="332" t="s">
        <v>709</v>
      </c>
      <c r="C681" s="340" t="s">
        <v>703</v>
      </c>
      <c r="D681" s="7"/>
      <c r="E681" s="7"/>
      <c r="F681" s="18">
        <v>157</v>
      </c>
      <c r="G681" s="18">
        <v>87</v>
      </c>
      <c r="H681" s="18">
        <v>70</v>
      </c>
      <c r="I681" s="18">
        <v>64</v>
      </c>
      <c r="J681" s="67">
        <v>59</v>
      </c>
      <c r="K681" s="109">
        <f t="shared" si="171"/>
        <v>7.9172970247100345</v>
      </c>
      <c r="L681" s="24">
        <f t="shared" si="172"/>
        <v>13.043478260869565</v>
      </c>
      <c r="M681" s="4">
        <f t="shared" si="173"/>
        <v>5.3191489361702127</v>
      </c>
      <c r="N681" s="4">
        <f t="shared" si="174"/>
        <v>5.6990204808548528</v>
      </c>
      <c r="O681" s="4">
        <f t="shared" si="175"/>
        <v>5.6137012369172217</v>
      </c>
      <c r="Q681" s="187"/>
    </row>
    <row r="682" spans="1:17" ht="15" customHeight="1" x14ac:dyDescent="0.15">
      <c r="B682" s="34"/>
      <c r="C682" s="340" t="s">
        <v>704</v>
      </c>
      <c r="D682" s="7"/>
      <c r="E682" s="7"/>
      <c r="F682" s="18">
        <v>2</v>
      </c>
      <c r="G682" s="18">
        <v>2</v>
      </c>
      <c r="H682" s="18">
        <v>0</v>
      </c>
      <c r="I682" s="18">
        <v>1</v>
      </c>
      <c r="J682" s="67">
        <v>1</v>
      </c>
      <c r="K682" s="109">
        <f t="shared" si="171"/>
        <v>0.10085728693898136</v>
      </c>
      <c r="L682" s="24">
        <f t="shared" si="172"/>
        <v>0.29985007496251875</v>
      </c>
      <c r="M682" s="4">
        <f t="shared" si="173"/>
        <v>0</v>
      </c>
      <c r="N682" s="4">
        <f t="shared" si="174"/>
        <v>8.9047195013357075E-2</v>
      </c>
      <c r="O682" s="4">
        <f t="shared" si="175"/>
        <v>9.5147478591817325E-2</v>
      </c>
      <c r="Q682" s="187"/>
    </row>
    <row r="683" spans="1:17" ht="15" customHeight="1" x14ac:dyDescent="0.15">
      <c r="B683" s="34"/>
      <c r="C683" s="340" t="s">
        <v>705</v>
      </c>
      <c r="D683" s="7"/>
      <c r="E683" s="7"/>
      <c r="F683" s="18">
        <v>197</v>
      </c>
      <c r="G683" s="18">
        <v>93</v>
      </c>
      <c r="H683" s="18">
        <v>104</v>
      </c>
      <c r="I683" s="18">
        <v>64</v>
      </c>
      <c r="J683" s="67">
        <v>57</v>
      </c>
      <c r="K683" s="109">
        <f t="shared" si="171"/>
        <v>9.9344427634896615</v>
      </c>
      <c r="L683" s="24">
        <f t="shared" si="172"/>
        <v>13.943028485757122</v>
      </c>
      <c r="M683" s="4">
        <f t="shared" si="173"/>
        <v>7.9027355623100304</v>
      </c>
      <c r="N683" s="4">
        <f t="shared" si="174"/>
        <v>5.6990204808548528</v>
      </c>
      <c r="O683" s="4">
        <f t="shared" si="175"/>
        <v>5.4234062797335874</v>
      </c>
      <c r="Q683" s="187"/>
    </row>
    <row r="684" spans="1:17" ht="15" customHeight="1" x14ac:dyDescent="0.15">
      <c r="B684" s="34"/>
      <c r="C684" s="340" t="s">
        <v>706</v>
      </c>
      <c r="D684" s="7"/>
      <c r="E684" s="7"/>
      <c r="F684" s="18">
        <v>264</v>
      </c>
      <c r="G684" s="18">
        <v>59</v>
      </c>
      <c r="H684" s="18">
        <v>205</v>
      </c>
      <c r="I684" s="18">
        <v>133</v>
      </c>
      <c r="J684" s="67">
        <v>125</v>
      </c>
      <c r="K684" s="109">
        <f t="shared" si="171"/>
        <v>13.313161875945537</v>
      </c>
      <c r="L684" s="24">
        <f t="shared" si="172"/>
        <v>8.8455772113943016</v>
      </c>
      <c r="M684" s="4">
        <f t="shared" si="173"/>
        <v>15.577507598784193</v>
      </c>
      <c r="N684" s="4">
        <f t="shared" si="174"/>
        <v>11.843276936776491</v>
      </c>
      <c r="O684" s="4">
        <f t="shared" si="175"/>
        <v>11.893434823977165</v>
      </c>
      <c r="Q684" s="187"/>
    </row>
    <row r="685" spans="1:17" ht="15" customHeight="1" x14ac:dyDescent="0.15">
      <c r="B685" s="34"/>
      <c r="C685" s="340" t="s">
        <v>707</v>
      </c>
      <c r="D685" s="7"/>
      <c r="E685" s="7"/>
      <c r="F685" s="18">
        <v>79</v>
      </c>
      <c r="G685" s="18">
        <v>25</v>
      </c>
      <c r="H685" s="18">
        <v>54</v>
      </c>
      <c r="I685" s="18">
        <v>72</v>
      </c>
      <c r="J685" s="67">
        <v>69</v>
      </c>
      <c r="K685" s="109">
        <f t="shared" si="171"/>
        <v>3.9838628340897628</v>
      </c>
      <c r="L685" s="24">
        <f t="shared" si="172"/>
        <v>3.7481259370314843</v>
      </c>
      <c r="M685" s="4">
        <f t="shared" si="173"/>
        <v>4.1033434650455929</v>
      </c>
      <c r="N685" s="4">
        <f t="shared" si="174"/>
        <v>6.4113980409617088</v>
      </c>
      <c r="O685" s="4">
        <f t="shared" si="175"/>
        <v>6.565176022835395</v>
      </c>
      <c r="Q685" s="187"/>
    </row>
    <row r="686" spans="1:17" ht="15" customHeight="1" x14ac:dyDescent="0.15">
      <c r="B686" s="341"/>
      <c r="C686" s="342" t="s">
        <v>564</v>
      </c>
      <c r="D686" s="50"/>
      <c r="E686" s="50"/>
      <c r="F686" s="51">
        <v>53</v>
      </c>
      <c r="G686" s="51">
        <v>4</v>
      </c>
      <c r="H686" s="51">
        <v>49</v>
      </c>
      <c r="I686" s="51">
        <v>40</v>
      </c>
      <c r="J686" s="119">
        <v>40</v>
      </c>
      <c r="K686" s="118">
        <f t="shared" si="171"/>
        <v>2.6727181038830055</v>
      </c>
      <c r="L686" s="343">
        <f t="shared" si="172"/>
        <v>0.59970014992503751</v>
      </c>
      <c r="M686" s="42">
        <f t="shared" si="173"/>
        <v>3.7234042553191489</v>
      </c>
      <c r="N686" s="42">
        <f t="shared" si="174"/>
        <v>3.5618878005342829</v>
      </c>
      <c r="O686" s="42">
        <f t="shared" si="175"/>
        <v>3.8058991436726926</v>
      </c>
      <c r="Q686" s="187"/>
    </row>
    <row r="687" spans="1:17" ht="15" customHeight="1" x14ac:dyDescent="0.15">
      <c r="B687" s="34" t="s">
        <v>0</v>
      </c>
      <c r="C687" s="36"/>
      <c r="D687" s="36"/>
      <c r="E687" s="36"/>
      <c r="F687" s="19">
        <v>670</v>
      </c>
      <c r="G687" s="19">
        <v>174</v>
      </c>
      <c r="H687" s="19">
        <v>496</v>
      </c>
      <c r="I687" s="19">
        <v>421</v>
      </c>
      <c r="J687" s="72">
        <v>394</v>
      </c>
      <c r="K687" s="113">
        <f t="shared" si="171"/>
        <v>33.787191124558753</v>
      </c>
      <c r="L687" s="26">
        <f t="shared" si="172"/>
        <v>26.086956521739129</v>
      </c>
      <c r="M687" s="5">
        <f t="shared" si="173"/>
        <v>37.689969604863222</v>
      </c>
      <c r="N687" s="5">
        <f t="shared" si="174"/>
        <v>37.488869100623326</v>
      </c>
      <c r="O687" s="5">
        <f t="shared" si="175"/>
        <v>37.488106565176018</v>
      </c>
      <c r="Q687" s="187"/>
    </row>
    <row r="688" spans="1:17" ht="15" customHeight="1" x14ac:dyDescent="0.15">
      <c r="B688" s="38" t="s">
        <v>1</v>
      </c>
      <c r="C688" s="28"/>
      <c r="D688" s="28"/>
      <c r="E688" s="29"/>
      <c r="F688" s="39">
        <f t="shared" ref="F688:O688" si="176">SUM(F679:F687)</f>
        <v>1983</v>
      </c>
      <c r="G688" s="39">
        <f t="shared" si="176"/>
        <v>667</v>
      </c>
      <c r="H688" s="39">
        <f t="shared" si="176"/>
        <v>1316</v>
      </c>
      <c r="I688" s="39">
        <f t="shared" si="176"/>
        <v>1123</v>
      </c>
      <c r="J688" s="68">
        <f t="shared" si="176"/>
        <v>1051</v>
      </c>
      <c r="K688" s="110">
        <f t="shared" si="176"/>
        <v>100</v>
      </c>
      <c r="L688" s="25">
        <f t="shared" si="176"/>
        <v>100</v>
      </c>
      <c r="M688" s="6">
        <f t="shared" si="176"/>
        <v>100</v>
      </c>
      <c r="N688" s="6">
        <f t="shared" si="176"/>
        <v>100</v>
      </c>
      <c r="O688" s="6">
        <f t="shared" si="176"/>
        <v>100</v>
      </c>
    </row>
    <row r="689" spans="2:16" ht="15" customHeight="1" x14ac:dyDescent="0.15">
      <c r="B689" s="62"/>
      <c r="C689" s="62"/>
      <c r="D689" s="62"/>
      <c r="E689" s="45"/>
      <c r="F689" s="14"/>
      <c r="G689" s="14"/>
      <c r="H689" s="14"/>
      <c r="I689" s="23"/>
      <c r="J689" s="23"/>
      <c r="K689" s="23"/>
      <c r="L689" s="23"/>
      <c r="M689" s="23"/>
      <c r="N689" s="23"/>
      <c r="O689" s="23"/>
      <c r="P689" s="23"/>
    </row>
  </sheetData>
  <phoneticPr fontId="1"/>
  <pageMargins left="0.27559055118110237" right="0.27559055118110237" top="0.47244094488188981" bottom="0.31496062992125984" header="0.23622047244094491" footer="0.27559055118110237"/>
  <pageSetup paperSize="9" scale="69" orientation="portrait" r:id="rId1"/>
  <headerFooter alignWithMargins="0">
    <oddHeader>&amp;C【2020年度　厚生労働省　老人保健事業推進費等補助金事業】
高齢者向け住まいに関するアンケート調査&amp;R&amp;A</oddHeader>
    <oddFooter>&amp;R&amp;P/&amp;N</oddFooter>
  </headerFooter>
  <rowBreaks count="11" manualBreakCount="11">
    <brk id="68" max="16383" man="1"/>
    <brk id="110" max="16383" man="1"/>
    <brk id="186" max="16383" man="1"/>
    <brk id="255" max="16383" man="1"/>
    <brk id="299" max="16383" man="1"/>
    <brk id="369" max="16383" man="1"/>
    <brk id="431" max="16383" man="1"/>
    <brk id="491" max="16383" man="1"/>
    <brk id="521" max="16383" man="1"/>
    <brk id="594" max="16383" man="1"/>
    <brk id="6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748"/>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6.5546875" style="1" customWidth="1"/>
    <col min="3" max="7" width="8.5546875" style="7" customWidth="1"/>
    <col min="8" max="19" width="8.5546875" style="1" customWidth="1"/>
    <col min="20" max="20" width="8.44140625" style="1" customWidth="1"/>
    <col min="21" max="25" width="9.44140625" style="1" customWidth="1"/>
    <col min="26" max="26" width="5.5546875" style="1" customWidth="1"/>
    <col min="27" max="16384" width="9.109375" style="1"/>
  </cols>
  <sheetData>
    <row r="1" spans="1:23" ht="15" customHeight="1" x14ac:dyDescent="0.15">
      <c r="A1" s="56" t="s">
        <v>724</v>
      </c>
    </row>
    <row r="2" spans="1:23" ht="15" customHeight="1" x14ac:dyDescent="0.15">
      <c r="A2" s="1" t="s">
        <v>712</v>
      </c>
      <c r="F2" s="54"/>
      <c r="T2" s="44"/>
      <c r="V2" s="44"/>
      <c r="W2" s="44"/>
    </row>
    <row r="3" spans="1:23" ht="13.65" customHeight="1" x14ac:dyDescent="0.15">
      <c r="B3" s="64"/>
      <c r="C3" s="33"/>
      <c r="D3" s="33"/>
      <c r="E3" s="33"/>
      <c r="F3" s="79"/>
      <c r="G3" s="86"/>
      <c r="H3" s="83" t="s">
        <v>214</v>
      </c>
      <c r="I3" s="86"/>
      <c r="J3" s="86"/>
      <c r="K3" s="106"/>
      <c r="L3" s="86"/>
      <c r="M3" s="83" t="s">
        <v>215</v>
      </c>
      <c r="N3" s="86"/>
      <c r="O3" s="84"/>
      <c r="T3" s="44"/>
      <c r="V3" s="44"/>
      <c r="W3" s="44"/>
    </row>
    <row r="4" spans="1:23" ht="19.2" x14ac:dyDescent="0.15">
      <c r="B4" s="77"/>
      <c r="F4" s="96" t="s">
        <v>512</v>
      </c>
      <c r="G4" s="96" t="s">
        <v>210</v>
      </c>
      <c r="H4" s="96" t="s">
        <v>211</v>
      </c>
      <c r="I4" s="96" t="s">
        <v>520</v>
      </c>
      <c r="J4" s="102" t="s">
        <v>213</v>
      </c>
      <c r="K4" s="105" t="s">
        <v>512</v>
      </c>
      <c r="L4" s="96" t="s">
        <v>210</v>
      </c>
      <c r="M4" s="96" t="s">
        <v>211</v>
      </c>
      <c r="N4" s="96" t="s">
        <v>520</v>
      </c>
      <c r="O4" s="96" t="s">
        <v>213</v>
      </c>
      <c r="T4" s="44"/>
      <c r="V4" s="44"/>
      <c r="W4" s="44"/>
    </row>
    <row r="5" spans="1:23" ht="12" customHeight="1" x14ac:dyDescent="0.15">
      <c r="B5" s="35"/>
      <c r="C5" s="88"/>
      <c r="D5" s="88"/>
      <c r="E5" s="36"/>
      <c r="F5" s="37"/>
      <c r="G5" s="37"/>
      <c r="H5" s="37"/>
      <c r="I5" s="37"/>
      <c r="J5" s="66"/>
      <c r="K5" s="107">
        <f>F$16</f>
        <v>1983</v>
      </c>
      <c r="L5" s="2">
        <f>G$16</f>
        <v>667</v>
      </c>
      <c r="M5" s="2">
        <f>H$16</f>
        <v>1316</v>
      </c>
      <c r="N5" s="2">
        <f>I$16</f>
        <v>1123</v>
      </c>
      <c r="O5" s="2">
        <f>J$16</f>
        <v>1051</v>
      </c>
      <c r="P5" s="90"/>
      <c r="T5" s="44"/>
      <c r="V5" s="44"/>
      <c r="W5" s="44"/>
    </row>
    <row r="6" spans="1:23" ht="15" customHeight="1" x14ac:dyDescent="0.15">
      <c r="B6" s="34" t="s">
        <v>92</v>
      </c>
      <c r="C6" s="233"/>
      <c r="D6" s="233"/>
      <c r="F6" s="18">
        <v>125</v>
      </c>
      <c r="G6" s="18">
        <v>2</v>
      </c>
      <c r="H6" s="18">
        <v>123</v>
      </c>
      <c r="I6" s="18">
        <v>31</v>
      </c>
      <c r="J6" s="67">
        <v>31</v>
      </c>
      <c r="K6" s="109">
        <f t="shared" ref="K6:K15" si="0">F6/K$5*100</f>
        <v>6.3035804336863341</v>
      </c>
      <c r="L6" s="4">
        <f t="shared" ref="L6:L15" si="1">G6/L$5*100</f>
        <v>0.29985007496251875</v>
      </c>
      <c r="M6" s="4">
        <f t="shared" ref="M6:M15" si="2">H6/M$5*100</f>
        <v>9.3465045592705174</v>
      </c>
      <c r="N6" s="4">
        <f t="shared" ref="N6:N15" si="3">I6/N$5*100</f>
        <v>2.7604630454140695</v>
      </c>
      <c r="O6" s="4">
        <f t="shared" ref="O6:O15" si="4">J6/O$5*100</f>
        <v>2.9495718363463368</v>
      </c>
      <c r="P6" s="80"/>
      <c r="T6" s="44"/>
      <c r="V6" s="44"/>
      <c r="W6" s="44"/>
    </row>
    <row r="7" spans="1:23" ht="15" customHeight="1" x14ac:dyDescent="0.15">
      <c r="B7" s="34" t="s">
        <v>93</v>
      </c>
      <c r="C7" s="233"/>
      <c r="D7" s="233"/>
      <c r="F7" s="18">
        <v>330</v>
      </c>
      <c r="G7" s="18">
        <v>13</v>
      </c>
      <c r="H7" s="18">
        <v>317</v>
      </c>
      <c r="I7" s="18">
        <v>174</v>
      </c>
      <c r="J7" s="67">
        <v>172</v>
      </c>
      <c r="K7" s="109">
        <f t="shared" si="0"/>
        <v>16.64145234493192</v>
      </c>
      <c r="L7" s="4">
        <f t="shared" si="1"/>
        <v>1.9490254872563717</v>
      </c>
      <c r="M7" s="4">
        <f t="shared" si="2"/>
        <v>24.088145896656535</v>
      </c>
      <c r="N7" s="4">
        <f t="shared" si="3"/>
        <v>15.494211932324131</v>
      </c>
      <c r="O7" s="4">
        <f t="shared" si="4"/>
        <v>16.365366317792578</v>
      </c>
      <c r="P7" s="80"/>
      <c r="T7" s="44"/>
      <c r="V7" s="44"/>
      <c r="W7" s="44"/>
    </row>
    <row r="8" spans="1:23" ht="15" customHeight="1" x14ac:dyDescent="0.15">
      <c r="B8" s="34" t="s">
        <v>94</v>
      </c>
      <c r="C8" s="233"/>
      <c r="D8" s="233"/>
      <c r="F8" s="18">
        <v>352</v>
      </c>
      <c r="G8" s="18">
        <v>58</v>
      </c>
      <c r="H8" s="18">
        <v>294</v>
      </c>
      <c r="I8" s="18">
        <v>242</v>
      </c>
      <c r="J8" s="67">
        <v>236</v>
      </c>
      <c r="K8" s="109">
        <f t="shared" si="0"/>
        <v>17.750882501260719</v>
      </c>
      <c r="L8" s="4">
        <f t="shared" si="1"/>
        <v>8.695652173913043</v>
      </c>
      <c r="M8" s="4">
        <f t="shared" si="2"/>
        <v>22.340425531914892</v>
      </c>
      <c r="N8" s="4">
        <f t="shared" si="3"/>
        <v>21.549421193232412</v>
      </c>
      <c r="O8" s="4">
        <f t="shared" si="4"/>
        <v>22.454804947668887</v>
      </c>
      <c r="P8" s="80"/>
      <c r="T8" s="44"/>
      <c r="V8" s="44"/>
      <c r="W8" s="44"/>
    </row>
    <row r="9" spans="1:23" ht="15" customHeight="1" x14ac:dyDescent="0.15">
      <c r="B9" s="34" t="s">
        <v>95</v>
      </c>
      <c r="C9" s="233"/>
      <c r="D9" s="233"/>
      <c r="F9" s="18">
        <v>249</v>
      </c>
      <c r="G9" s="18">
        <v>71</v>
      </c>
      <c r="H9" s="18">
        <v>178</v>
      </c>
      <c r="I9" s="18">
        <v>187</v>
      </c>
      <c r="J9" s="67">
        <v>174</v>
      </c>
      <c r="K9" s="109">
        <f t="shared" si="0"/>
        <v>12.556732223903177</v>
      </c>
      <c r="L9" s="4">
        <f t="shared" si="1"/>
        <v>10.644677661169414</v>
      </c>
      <c r="M9" s="4">
        <f t="shared" si="2"/>
        <v>13.525835866261399</v>
      </c>
      <c r="N9" s="4">
        <f t="shared" si="3"/>
        <v>16.651825467497776</v>
      </c>
      <c r="O9" s="4">
        <f t="shared" si="4"/>
        <v>16.555661274976213</v>
      </c>
      <c r="P9" s="80"/>
      <c r="T9" s="44"/>
      <c r="V9" s="44"/>
      <c r="W9" s="44"/>
    </row>
    <row r="10" spans="1:23" ht="15" customHeight="1" x14ac:dyDescent="0.15">
      <c r="B10" s="34" t="s">
        <v>96</v>
      </c>
      <c r="C10" s="233"/>
      <c r="D10" s="233"/>
      <c r="F10" s="18">
        <v>229</v>
      </c>
      <c r="G10" s="18">
        <v>117</v>
      </c>
      <c r="H10" s="18">
        <v>112</v>
      </c>
      <c r="I10" s="18">
        <v>134</v>
      </c>
      <c r="J10" s="67">
        <v>131</v>
      </c>
      <c r="K10" s="109">
        <f t="shared" si="0"/>
        <v>11.548159354513365</v>
      </c>
      <c r="L10" s="4">
        <f t="shared" si="1"/>
        <v>17.541229385307346</v>
      </c>
      <c r="M10" s="4">
        <f t="shared" si="2"/>
        <v>8.5106382978723403</v>
      </c>
      <c r="N10" s="4">
        <f t="shared" si="3"/>
        <v>11.932324131789848</v>
      </c>
      <c r="O10" s="4">
        <f t="shared" si="4"/>
        <v>12.464319695528069</v>
      </c>
      <c r="P10" s="80"/>
      <c r="T10" s="44"/>
      <c r="V10" s="44"/>
      <c r="W10" s="44"/>
    </row>
    <row r="11" spans="1:23" ht="15" customHeight="1" x14ac:dyDescent="0.15">
      <c r="B11" s="34" t="s">
        <v>97</v>
      </c>
      <c r="C11" s="233"/>
      <c r="D11" s="233"/>
      <c r="F11" s="18">
        <v>201</v>
      </c>
      <c r="G11" s="18">
        <v>129</v>
      </c>
      <c r="H11" s="18">
        <v>72</v>
      </c>
      <c r="I11" s="18">
        <v>115</v>
      </c>
      <c r="J11" s="67">
        <v>96</v>
      </c>
      <c r="K11" s="109">
        <f t="shared" si="0"/>
        <v>10.136157337367626</v>
      </c>
      <c r="L11" s="4">
        <f t="shared" si="1"/>
        <v>19.340329835082461</v>
      </c>
      <c r="M11" s="4">
        <f t="shared" si="2"/>
        <v>5.4711246200607899</v>
      </c>
      <c r="N11" s="4">
        <f t="shared" si="3"/>
        <v>10.240427426536064</v>
      </c>
      <c r="O11" s="4">
        <f t="shared" si="4"/>
        <v>9.1341579448144632</v>
      </c>
      <c r="P11" s="80"/>
      <c r="T11" s="44"/>
      <c r="V11" s="44"/>
      <c r="W11" s="44"/>
    </row>
    <row r="12" spans="1:23" ht="15" customHeight="1" x14ac:dyDescent="0.15">
      <c r="B12" s="34" t="s">
        <v>148</v>
      </c>
      <c r="C12" s="233"/>
      <c r="D12" s="233"/>
      <c r="F12" s="18">
        <v>192</v>
      </c>
      <c r="G12" s="18">
        <v>135</v>
      </c>
      <c r="H12" s="18">
        <v>57</v>
      </c>
      <c r="I12" s="18">
        <v>86</v>
      </c>
      <c r="J12" s="67">
        <v>68</v>
      </c>
      <c r="K12" s="109">
        <f t="shared" si="0"/>
        <v>9.6822995461422092</v>
      </c>
      <c r="L12" s="4">
        <f t="shared" si="1"/>
        <v>20.239880059970012</v>
      </c>
      <c r="M12" s="4">
        <f t="shared" si="2"/>
        <v>4.3313069908814592</v>
      </c>
      <c r="N12" s="4">
        <f t="shared" si="3"/>
        <v>7.658058771148708</v>
      </c>
      <c r="O12" s="4">
        <f t="shared" si="4"/>
        <v>6.4700285442435774</v>
      </c>
      <c r="P12" s="80"/>
      <c r="T12" s="44"/>
      <c r="V12" s="44"/>
      <c r="W12" s="44"/>
    </row>
    <row r="13" spans="1:23" ht="15" customHeight="1" x14ac:dyDescent="0.15">
      <c r="B13" s="34" t="s">
        <v>98</v>
      </c>
      <c r="C13" s="233"/>
      <c r="D13" s="233"/>
      <c r="F13" s="18">
        <v>75</v>
      </c>
      <c r="G13" s="18">
        <v>55</v>
      </c>
      <c r="H13" s="18">
        <v>20</v>
      </c>
      <c r="I13" s="18">
        <v>21</v>
      </c>
      <c r="J13" s="67">
        <v>18</v>
      </c>
      <c r="K13" s="109">
        <f t="shared" si="0"/>
        <v>3.7821482602118004</v>
      </c>
      <c r="L13" s="4">
        <f t="shared" si="1"/>
        <v>8.2458770614692654</v>
      </c>
      <c r="M13" s="4">
        <f t="shared" si="2"/>
        <v>1.5197568389057752</v>
      </c>
      <c r="N13" s="4">
        <f t="shared" si="3"/>
        <v>1.8699910952804988</v>
      </c>
      <c r="O13" s="4">
        <f t="shared" si="4"/>
        <v>1.7126546146527115</v>
      </c>
      <c r="P13" s="80"/>
      <c r="T13" s="44"/>
      <c r="V13" s="44"/>
      <c r="W13" s="44"/>
    </row>
    <row r="14" spans="1:23" ht="15" customHeight="1" x14ac:dyDescent="0.15">
      <c r="B14" s="34" t="s">
        <v>99</v>
      </c>
      <c r="C14" s="233"/>
      <c r="D14" s="233"/>
      <c r="F14" s="18">
        <v>77</v>
      </c>
      <c r="G14" s="18">
        <v>54</v>
      </c>
      <c r="H14" s="18">
        <v>23</v>
      </c>
      <c r="I14" s="18">
        <v>21</v>
      </c>
      <c r="J14" s="67">
        <v>17</v>
      </c>
      <c r="K14" s="109">
        <f t="shared" si="0"/>
        <v>3.8830055471507814</v>
      </c>
      <c r="L14" s="4">
        <f t="shared" si="1"/>
        <v>8.095952023988005</v>
      </c>
      <c r="M14" s="4">
        <f t="shared" si="2"/>
        <v>1.7477203647416413</v>
      </c>
      <c r="N14" s="4">
        <f t="shared" si="3"/>
        <v>1.8699910952804988</v>
      </c>
      <c r="O14" s="4">
        <f t="shared" si="4"/>
        <v>1.6175071360608944</v>
      </c>
      <c r="P14" s="80"/>
      <c r="T14" s="44"/>
      <c r="V14" s="44"/>
      <c r="W14" s="44"/>
    </row>
    <row r="15" spans="1:23" ht="15" customHeight="1" x14ac:dyDescent="0.15">
      <c r="B15" s="35" t="s">
        <v>0</v>
      </c>
      <c r="C15" s="88"/>
      <c r="D15" s="88"/>
      <c r="E15" s="36"/>
      <c r="F15" s="19">
        <v>153</v>
      </c>
      <c r="G15" s="19">
        <v>33</v>
      </c>
      <c r="H15" s="19">
        <v>120</v>
      </c>
      <c r="I15" s="19">
        <v>112</v>
      </c>
      <c r="J15" s="72">
        <v>108</v>
      </c>
      <c r="K15" s="113">
        <f t="shared" si="0"/>
        <v>7.7155824508320734</v>
      </c>
      <c r="L15" s="5">
        <f t="shared" si="1"/>
        <v>4.9475262368815596</v>
      </c>
      <c r="M15" s="5">
        <f t="shared" si="2"/>
        <v>9.1185410334346511</v>
      </c>
      <c r="N15" s="5">
        <f t="shared" si="3"/>
        <v>9.9732858414959935</v>
      </c>
      <c r="O15" s="5">
        <f t="shared" si="4"/>
        <v>10.275927687916269</v>
      </c>
      <c r="P15" s="23"/>
      <c r="T15" s="44"/>
      <c r="V15" s="44"/>
      <c r="W15" s="44"/>
    </row>
    <row r="16" spans="1:23" ht="15" customHeight="1" x14ac:dyDescent="0.15">
      <c r="B16" s="38" t="s">
        <v>1</v>
      </c>
      <c r="C16" s="78"/>
      <c r="D16" s="78"/>
      <c r="E16" s="28"/>
      <c r="F16" s="39">
        <f>SUM(F6:F15)</f>
        <v>1983</v>
      </c>
      <c r="G16" s="39">
        <f>SUM(G6:G15)</f>
        <v>667</v>
      </c>
      <c r="H16" s="39">
        <f>SUM(H6:H15)</f>
        <v>1316</v>
      </c>
      <c r="I16" s="39">
        <f>SUM(I6:I15)</f>
        <v>1123</v>
      </c>
      <c r="J16" s="68">
        <f>SUM(J6:J15)</f>
        <v>1051</v>
      </c>
      <c r="K16" s="110">
        <f>IF(SUM(K6:K15)&gt;100,"－",SUM(K6:K15))</f>
        <v>100</v>
      </c>
      <c r="L16" s="6">
        <f>IF(SUM(L6:L15)&gt;100,"－",SUM(L6:L15))</f>
        <v>100</v>
      </c>
      <c r="M16" s="6">
        <f>IF(SUM(M6:M15)&gt;100,"－",SUM(M6:M15))</f>
        <v>100.00000000000001</v>
      </c>
      <c r="N16" s="6">
        <f>IF(SUM(N6:N15)&gt;100,"－",SUM(N6:N15))</f>
        <v>99.999999999999986</v>
      </c>
      <c r="O16" s="6">
        <f>IF(SUM(O6:O15)&gt;100,"－",SUM(O6:O15))</f>
        <v>99.999999999999986</v>
      </c>
      <c r="P16" s="23"/>
      <c r="T16" s="44"/>
      <c r="V16" s="44"/>
      <c r="W16" s="44"/>
    </row>
    <row r="17" spans="1:23" ht="15" customHeight="1" x14ac:dyDescent="0.15">
      <c r="B17" s="38" t="s">
        <v>107</v>
      </c>
      <c r="C17" s="78"/>
      <c r="D17" s="78"/>
      <c r="E17" s="29"/>
      <c r="F17" s="41">
        <v>41.758469945355188</v>
      </c>
      <c r="G17" s="71">
        <v>62.347003154574132</v>
      </c>
      <c r="H17" s="71">
        <v>30.84448160535117</v>
      </c>
      <c r="I17" s="71">
        <v>36.560830860534125</v>
      </c>
      <c r="J17" s="71">
        <v>35.250265111346764</v>
      </c>
      <c r="K17" s="14"/>
      <c r="L17" s="14"/>
      <c r="M17" s="14"/>
      <c r="N17" s="14"/>
      <c r="O17" s="14"/>
      <c r="P17" s="14"/>
      <c r="Q17" s="14"/>
      <c r="R17" s="14"/>
      <c r="S17" s="14"/>
      <c r="T17" s="44"/>
      <c r="V17" s="44"/>
      <c r="W17" s="44"/>
    </row>
    <row r="18" spans="1:23" ht="15" customHeight="1" x14ac:dyDescent="0.15">
      <c r="B18" s="38" t="s">
        <v>108</v>
      </c>
      <c r="C18" s="78"/>
      <c r="D18" s="78"/>
      <c r="E18" s="29"/>
      <c r="F18" s="185">
        <v>701</v>
      </c>
      <c r="G18" s="47">
        <v>652</v>
      </c>
      <c r="H18" s="47">
        <v>701</v>
      </c>
      <c r="I18" s="47">
        <v>272</v>
      </c>
      <c r="J18" s="47">
        <v>272</v>
      </c>
      <c r="K18" s="14"/>
      <c r="L18" s="14"/>
      <c r="M18" s="14"/>
      <c r="N18" s="14"/>
      <c r="O18" s="14"/>
      <c r="P18" s="14"/>
      <c r="Q18" s="14"/>
      <c r="R18" s="14"/>
      <c r="S18" s="14"/>
      <c r="T18" s="44"/>
      <c r="V18" s="44"/>
      <c r="W18" s="44"/>
    </row>
    <row r="19" spans="1:23" ht="15" customHeight="1" x14ac:dyDescent="0.15">
      <c r="B19" s="38" t="s">
        <v>164</v>
      </c>
      <c r="C19" s="78"/>
      <c r="D19" s="78"/>
      <c r="E19" s="29"/>
      <c r="F19" s="47">
        <v>2</v>
      </c>
      <c r="G19" s="47">
        <v>9</v>
      </c>
      <c r="H19" s="47">
        <v>2</v>
      </c>
      <c r="I19" s="47">
        <v>4</v>
      </c>
      <c r="J19" s="47">
        <v>4</v>
      </c>
      <c r="K19" s="14"/>
      <c r="L19" s="14"/>
      <c r="M19" s="14"/>
      <c r="N19" s="14"/>
      <c r="O19" s="14"/>
      <c r="P19" s="14"/>
      <c r="Q19" s="14"/>
      <c r="R19" s="14"/>
      <c r="S19" s="14"/>
      <c r="T19" s="44"/>
      <c r="V19" s="44"/>
      <c r="W19" s="44"/>
    </row>
    <row r="20" spans="1:23" ht="15" customHeight="1" x14ac:dyDescent="0.15">
      <c r="C20" s="1"/>
      <c r="D20" s="1"/>
      <c r="N20" s="7"/>
      <c r="T20" s="44"/>
      <c r="V20" s="44"/>
      <c r="W20" s="44"/>
    </row>
    <row r="21" spans="1:23" ht="15" customHeight="1" x14ac:dyDescent="0.15">
      <c r="A21" s="73" t="s">
        <v>748</v>
      </c>
      <c r="C21" s="1"/>
      <c r="D21" s="1"/>
      <c r="N21" s="7"/>
      <c r="T21" s="44"/>
      <c r="V21" s="44"/>
      <c r="W21" s="44"/>
    </row>
    <row r="22" spans="1:23" ht="15" customHeight="1" x14ac:dyDescent="0.15">
      <c r="A22" s="1" t="s">
        <v>712</v>
      </c>
      <c r="F22" s="54"/>
      <c r="T22" s="44"/>
      <c r="V22" s="44"/>
      <c r="W22" s="44"/>
    </row>
    <row r="23" spans="1:23" ht="13.65" customHeight="1" x14ac:dyDescent="0.15">
      <c r="B23" s="64"/>
      <c r="C23" s="33"/>
      <c r="D23" s="33"/>
      <c r="E23" s="33"/>
      <c r="F23" s="79"/>
      <c r="G23" s="86"/>
      <c r="H23" s="83" t="s">
        <v>2</v>
      </c>
      <c r="I23" s="86"/>
      <c r="J23" s="86"/>
      <c r="K23" s="106"/>
      <c r="L23" s="86"/>
      <c r="M23" s="83" t="s">
        <v>3</v>
      </c>
      <c r="N23" s="86"/>
      <c r="O23" s="84"/>
      <c r="T23" s="44"/>
      <c r="V23" s="44"/>
      <c r="W23" s="44"/>
    </row>
    <row r="24" spans="1:23" ht="19.2" x14ac:dyDescent="0.15">
      <c r="B24" s="77"/>
      <c r="F24" s="96" t="s">
        <v>512</v>
      </c>
      <c r="G24" s="96" t="s">
        <v>210</v>
      </c>
      <c r="H24" s="96" t="s">
        <v>211</v>
      </c>
      <c r="I24" s="96" t="s">
        <v>520</v>
      </c>
      <c r="J24" s="102" t="s">
        <v>213</v>
      </c>
      <c r="K24" s="105" t="s">
        <v>512</v>
      </c>
      <c r="L24" s="96" t="s">
        <v>210</v>
      </c>
      <c r="M24" s="96" t="s">
        <v>211</v>
      </c>
      <c r="N24" s="96" t="s">
        <v>520</v>
      </c>
      <c r="O24" s="96" t="s">
        <v>213</v>
      </c>
      <c r="T24" s="44"/>
      <c r="V24" s="44"/>
      <c r="W24" s="44"/>
    </row>
    <row r="25" spans="1:23" ht="12" customHeight="1" x14ac:dyDescent="0.15">
      <c r="B25" s="35"/>
      <c r="C25" s="88"/>
      <c r="D25" s="88"/>
      <c r="E25" s="36"/>
      <c r="F25" s="37"/>
      <c r="G25" s="37"/>
      <c r="H25" s="37"/>
      <c r="I25" s="37"/>
      <c r="J25" s="66"/>
      <c r="K25" s="107">
        <f>F$36</f>
        <v>390</v>
      </c>
      <c r="L25" s="2">
        <f t="shared" ref="L25:O25" si="5">G$36</f>
        <v>278</v>
      </c>
      <c r="M25" s="2">
        <f t="shared" si="5"/>
        <v>112</v>
      </c>
      <c r="N25" s="2">
        <f t="shared" si="5"/>
        <v>37</v>
      </c>
      <c r="O25" s="2">
        <f t="shared" si="5"/>
        <v>29</v>
      </c>
      <c r="P25" s="90"/>
      <c r="T25" s="44"/>
      <c r="V25" s="44"/>
      <c r="W25" s="44"/>
    </row>
    <row r="26" spans="1:23" ht="15" customHeight="1" x14ac:dyDescent="0.15">
      <c r="B26" s="34" t="s">
        <v>92</v>
      </c>
      <c r="C26" s="233"/>
      <c r="D26" s="233"/>
      <c r="F26" s="18">
        <v>5</v>
      </c>
      <c r="G26" s="18">
        <v>1</v>
      </c>
      <c r="H26" s="18">
        <v>4</v>
      </c>
      <c r="I26" s="18">
        <v>0</v>
      </c>
      <c r="J26" s="67">
        <v>0</v>
      </c>
      <c r="K26" s="109">
        <f>F26/K$25*100</f>
        <v>1.2820512820512819</v>
      </c>
      <c r="L26" s="4">
        <f t="shared" ref="L26:L35" si="6">G26/L$25*100</f>
        <v>0.35971223021582738</v>
      </c>
      <c r="M26" s="4">
        <f t="shared" ref="M26:M35" si="7">H26/M$25*100</f>
        <v>3.5714285714285712</v>
      </c>
      <c r="N26" s="4">
        <f t="shared" ref="N26:N35" si="8">I26/N$25*100</f>
        <v>0</v>
      </c>
      <c r="O26" s="4">
        <f t="shared" ref="O26:O35" si="9">J26/O$25*100</f>
        <v>0</v>
      </c>
      <c r="P26" s="80"/>
      <c r="T26" s="44"/>
      <c r="V26" s="44"/>
      <c r="W26" s="44"/>
    </row>
    <row r="27" spans="1:23" ht="15" customHeight="1" x14ac:dyDescent="0.15">
      <c r="B27" s="34" t="s">
        <v>93</v>
      </c>
      <c r="C27" s="233"/>
      <c r="D27" s="233"/>
      <c r="F27" s="18">
        <v>13</v>
      </c>
      <c r="G27" s="18">
        <v>3</v>
      </c>
      <c r="H27" s="18">
        <v>10</v>
      </c>
      <c r="I27" s="18">
        <v>3</v>
      </c>
      <c r="J27" s="67">
        <v>3</v>
      </c>
      <c r="K27" s="109">
        <f t="shared" ref="K27:K35" si="10">F27/K$25*100</f>
        <v>3.3333333333333335</v>
      </c>
      <c r="L27" s="4">
        <f t="shared" si="6"/>
        <v>1.079136690647482</v>
      </c>
      <c r="M27" s="4">
        <f t="shared" si="7"/>
        <v>8.9285714285714288</v>
      </c>
      <c r="N27" s="4">
        <f t="shared" si="8"/>
        <v>8.1081081081081088</v>
      </c>
      <c r="O27" s="4">
        <f t="shared" si="9"/>
        <v>10.344827586206897</v>
      </c>
      <c r="P27" s="80"/>
      <c r="T27" s="44"/>
      <c r="V27" s="44"/>
      <c r="W27" s="44"/>
    </row>
    <row r="28" spans="1:23" ht="15" customHeight="1" x14ac:dyDescent="0.15">
      <c r="B28" s="34" t="s">
        <v>94</v>
      </c>
      <c r="C28" s="233"/>
      <c r="D28" s="233"/>
      <c r="F28" s="18">
        <v>22</v>
      </c>
      <c r="G28" s="18">
        <v>7</v>
      </c>
      <c r="H28" s="18">
        <v>15</v>
      </c>
      <c r="I28" s="18">
        <v>0</v>
      </c>
      <c r="J28" s="67">
        <v>0</v>
      </c>
      <c r="K28" s="109">
        <f t="shared" si="10"/>
        <v>5.6410256410256414</v>
      </c>
      <c r="L28" s="4">
        <f t="shared" si="6"/>
        <v>2.5179856115107913</v>
      </c>
      <c r="M28" s="4">
        <f t="shared" si="7"/>
        <v>13.392857142857142</v>
      </c>
      <c r="N28" s="4">
        <f t="shared" si="8"/>
        <v>0</v>
      </c>
      <c r="O28" s="4">
        <f t="shared" si="9"/>
        <v>0</v>
      </c>
      <c r="P28" s="80"/>
      <c r="T28" s="44"/>
      <c r="V28" s="44"/>
      <c r="W28" s="44"/>
    </row>
    <row r="29" spans="1:23" ht="15" customHeight="1" x14ac:dyDescent="0.15">
      <c r="B29" s="34" t="s">
        <v>95</v>
      </c>
      <c r="C29" s="233"/>
      <c r="D29" s="233"/>
      <c r="F29" s="18">
        <v>37</v>
      </c>
      <c r="G29" s="18">
        <v>22</v>
      </c>
      <c r="H29" s="18">
        <v>15</v>
      </c>
      <c r="I29" s="18">
        <v>4</v>
      </c>
      <c r="J29" s="67">
        <v>4</v>
      </c>
      <c r="K29" s="109">
        <f t="shared" si="10"/>
        <v>9.4871794871794872</v>
      </c>
      <c r="L29" s="4">
        <f t="shared" si="6"/>
        <v>7.9136690647482011</v>
      </c>
      <c r="M29" s="4">
        <f t="shared" si="7"/>
        <v>13.392857142857142</v>
      </c>
      <c r="N29" s="4">
        <f t="shared" si="8"/>
        <v>10.810810810810811</v>
      </c>
      <c r="O29" s="4">
        <f t="shared" si="9"/>
        <v>13.793103448275861</v>
      </c>
      <c r="P29" s="80"/>
      <c r="T29" s="44"/>
      <c r="V29" s="44"/>
      <c r="W29" s="44"/>
    </row>
    <row r="30" spans="1:23" ht="15" customHeight="1" x14ac:dyDescent="0.15">
      <c r="B30" s="34" t="s">
        <v>96</v>
      </c>
      <c r="C30" s="233"/>
      <c r="D30" s="233"/>
      <c r="F30" s="18">
        <v>65</v>
      </c>
      <c r="G30" s="18">
        <v>46</v>
      </c>
      <c r="H30" s="18">
        <v>19</v>
      </c>
      <c r="I30" s="18">
        <v>9</v>
      </c>
      <c r="J30" s="67">
        <v>9</v>
      </c>
      <c r="K30" s="109">
        <f t="shared" si="10"/>
        <v>16.666666666666664</v>
      </c>
      <c r="L30" s="4">
        <f t="shared" si="6"/>
        <v>16.546762589928058</v>
      </c>
      <c r="M30" s="4">
        <f t="shared" si="7"/>
        <v>16.964285714285715</v>
      </c>
      <c r="N30" s="4">
        <f t="shared" si="8"/>
        <v>24.324324324324326</v>
      </c>
      <c r="O30" s="4">
        <f t="shared" si="9"/>
        <v>31.03448275862069</v>
      </c>
      <c r="P30" s="80"/>
      <c r="T30" s="44"/>
      <c r="V30" s="44"/>
      <c r="W30" s="44"/>
    </row>
    <row r="31" spans="1:23" ht="15" customHeight="1" x14ac:dyDescent="0.15">
      <c r="B31" s="34" t="s">
        <v>97</v>
      </c>
      <c r="C31" s="233"/>
      <c r="D31" s="233"/>
      <c r="F31" s="18">
        <v>63</v>
      </c>
      <c r="G31" s="18">
        <v>53</v>
      </c>
      <c r="H31" s="18">
        <v>10</v>
      </c>
      <c r="I31" s="18">
        <v>6</v>
      </c>
      <c r="J31" s="67">
        <v>4</v>
      </c>
      <c r="K31" s="109">
        <f t="shared" si="10"/>
        <v>16.153846153846153</v>
      </c>
      <c r="L31" s="4">
        <f t="shared" si="6"/>
        <v>19.064748201438849</v>
      </c>
      <c r="M31" s="4">
        <f t="shared" si="7"/>
        <v>8.9285714285714288</v>
      </c>
      <c r="N31" s="4">
        <f t="shared" si="8"/>
        <v>16.216216216216218</v>
      </c>
      <c r="O31" s="4">
        <f t="shared" si="9"/>
        <v>13.793103448275861</v>
      </c>
      <c r="P31" s="80"/>
      <c r="T31" s="44"/>
      <c r="V31" s="44"/>
      <c r="W31" s="44"/>
    </row>
    <row r="32" spans="1:23" ht="15" customHeight="1" x14ac:dyDescent="0.15">
      <c r="B32" s="34" t="s">
        <v>148</v>
      </c>
      <c r="C32" s="233"/>
      <c r="D32" s="233"/>
      <c r="F32" s="18">
        <v>90</v>
      </c>
      <c r="G32" s="18">
        <v>74</v>
      </c>
      <c r="H32" s="18">
        <v>16</v>
      </c>
      <c r="I32" s="18">
        <v>6</v>
      </c>
      <c r="J32" s="67">
        <v>2</v>
      </c>
      <c r="K32" s="109">
        <f t="shared" si="10"/>
        <v>23.076923076923077</v>
      </c>
      <c r="L32" s="4">
        <f t="shared" si="6"/>
        <v>26.618705035971225</v>
      </c>
      <c r="M32" s="4">
        <f t="shared" si="7"/>
        <v>14.285714285714285</v>
      </c>
      <c r="N32" s="4">
        <f t="shared" si="8"/>
        <v>16.216216216216218</v>
      </c>
      <c r="O32" s="4">
        <f t="shared" si="9"/>
        <v>6.8965517241379306</v>
      </c>
      <c r="P32" s="80"/>
      <c r="T32" s="44"/>
      <c r="V32" s="44"/>
      <c r="W32" s="44"/>
    </row>
    <row r="33" spans="1:23" ht="15" customHeight="1" x14ac:dyDescent="0.15">
      <c r="B33" s="34" t="s">
        <v>98</v>
      </c>
      <c r="C33" s="233"/>
      <c r="D33" s="233"/>
      <c r="F33" s="18">
        <v>30</v>
      </c>
      <c r="G33" s="18">
        <v>26</v>
      </c>
      <c r="H33" s="18">
        <v>4</v>
      </c>
      <c r="I33" s="18">
        <v>2</v>
      </c>
      <c r="J33" s="67">
        <v>2</v>
      </c>
      <c r="K33" s="109">
        <f t="shared" si="10"/>
        <v>7.6923076923076925</v>
      </c>
      <c r="L33" s="4">
        <f t="shared" si="6"/>
        <v>9.3525179856115113</v>
      </c>
      <c r="M33" s="4">
        <f t="shared" si="7"/>
        <v>3.5714285714285712</v>
      </c>
      <c r="N33" s="4">
        <f t="shared" si="8"/>
        <v>5.4054054054054053</v>
      </c>
      <c r="O33" s="4">
        <f t="shared" si="9"/>
        <v>6.8965517241379306</v>
      </c>
      <c r="P33" s="80"/>
      <c r="T33" s="44"/>
      <c r="V33" s="44"/>
      <c r="W33" s="44"/>
    </row>
    <row r="34" spans="1:23" ht="15" customHeight="1" x14ac:dyDescent="0.15">
      <c r="B34" s="34" t="s">
        <v>99</v>
      </c>
      <c r="C34" s="233"/>
      <c r="D34" s="233"/>
      <c r="F34" s="18">
        <v>44</v>
      </c>
      <c r="G34" s="18">
        <v>34</v>
      </c>
      <c r="H34" s="18">
        <v>10</v>
      </c>
      <c r="I34" s="18">
        <v>4</v>
      </c>
      <c r="J34" s="67">
        <v>2</v>
      </c>
      <c r="K34" s="109">
        <f t="shared" si="10"/>
        <v>11.282051282051283</v>
      </c>
      <c r="L34" s="4">
        <f t="shared" si="6"/>
        <v>12.23021582733813</v>
      </c>
      <c r="M34" s="4">
        <f t="shared" si="7"/>
        <v>8.9285714285714288</v>
      </c>
      <c r="N34" s="4">
        <f t="shared" si="8"/>
        <v>10.810810810810811</v>
      </c>
      <c r="O34" s="4">
        <f t="shared" si="9"/>
        <v>6.8965517241379306</v>
      </c>
      <c r="P34" s="80"/>
      <c r="T34" s="44"/>
      <c r="V34" s="44"/>
      <c r="W34" s="44"/>
    </row>
    <row r="35" spans="1:23" ht="15" customHeight="1" x14ac:dyDescent="0.15">
      <c r="B35" s="35" t="s">
        <v>0</v>
      </c>
      <c r="C35" s="88"/>
      <c r="D35" s="88"/>
      <c r="E35" s="36"/>
      <c r="F35" s="19">
        <v>21</v>
      </c>
      <c r="G35" s="19">
        <v>12</v>
      </c>
      <c r="H35" s="19">
        <v>9</v>
      </c>
      <c r="I35" s="19">
        <v>3</v>
      </c>
      <c r="J35" s="72">
        <v>3</v>
      </c>
      <c r="K35" s="113">
        <f t="shared" si="10"/>
        <v>5.384615384615385</v>
      </c>
      <c r="L35" s="5">
        <f t="shared" si="6"/>
        <v>4.3165467625899279</v>
      </c>
      <c r="M35" s="5">
        <f t="shared" si="7"/>
        <v>8.0357142857142865</v>
      </c>
      <c r="N35" s="5">
        <f t="shared" si="8"/>
        <v>8.1081081081081088</v>
      </c>
      <c r="O35" s="5">
        <f t="shared" si="9"/>
        <v>10.344827586206897</v>
      </c>
      <c r="P35" s="23"/>
      <c r="T35" s="44"/>
      <c r="V35" s="44"/>
      <c r="W35" s="44"/>
    </row>
    <row r="36" spans="1:23" ht="15" customHeight="1" x14ac:dyDescent="0.15">
      <c r="B36" s="38" t="s">
        <v>1</v>
      </c>
      <c r="C36" s="78"/>
      <c r="D36" s="78"/>
      <c r="E36" s="28"/>
      <c r="F36" s="39">
        <f>SUM(F26:F35)</f>
        <v>390</v>
      </c>
      <c r="G36" s="39">
        <f>SUM(G26:G35)</f>
        <v>278</v>
      </c>
      <c r="H36" s="39">
        <f>SUM(H26:H35)</f>
        <v>112</v>
      </c>
      <c r="I36" s="39">
        <f>SUM(I26:I35)</f>
        <v>37</v>
      </c>
      <c r="J36" s="68">
        <f>SUM(J26:J35)</f>
        <v>29</v>
      </c>
      <c r="K36" s="110">
        <f>IF(SUM(K26:K35)&gt;100,"－",SUM(K26:K35))</f>
        <v>100</v>
      </c>
      <c r="L36" s="6">
        <f>IF(SUM(L26:L35)&gt;100,"－",SUM(L26:L35))</f>
        <v>100</v>
      </c>
      <c r="M36" s="6">
        <f>IF(SUM(M26:M35)&gt;100,"－",SUM(M26:M35))</f>
        <v>100.00000000000001</v>
      </c>
      <c r="N36" s="6">
        <f>IF(SUM(N26:N35)&gt;100,"－",SUM(N26:N35))</f>
        <v>100</v>
      </c>
      <c r="O36" s="6">
        <f>IF(SUM(O26:O35)&gt;100,"－",SUM(O26:O35))</f>
        <v>100</v>
      </c>
      <c r="P36" s="23"/>
      <c r="T36" s="44"/>
      <c r="V36" s="44"/>
      <c r="W36" s="44"/>
    </row>
    <row r="37" spans="1:23" ht="15" customHeight="1" x14ac:dyDescent="0.15">
      <c r="B37" s="38" t="s">
        <v>107</v>
      </c>
      <c r="C37" s="78"/>
      <c r="D37" s="78"/>
      <c r="E37" s="29"/>
      <c r="F37" s="41">
        <v>70.382113821138205</v>
      </c>
      <c r="G37" s="71">
        <v>73.10526315789474</v>
      </c>
      <c r="H37" s="71">
        <v>63.349514563106794</v>
      </c>
      <c r="I37" s="71">
        <v>60.176470588235297</v>
      </c>
      <c r="J37" s="71">
        <v>56.57692307692308</v>
      </c>
      <c r="K37" s="14"/>
      <c r="L37" s="14"/>
      <c r="M37" s="14"/>
      <c r="N37" s="14"/>
      <c r="O37" s="14"/>
      <c r="P37" s="14"/>
      <c r="Q37" s="14"/>
      <c r="R37" s="14"/>
      <c r="S37" s="14"/>
      <c r="T37" s="44"/>
      <c r="V37" s="44"/>
      <c r="W37" s="44"/>
    </row>
    <row r="38" spans="1:23" ht="15" customHeight="1" x14ac:dyDescent="0.15">
      <c r="B38" s="38" t="s">
        <v>108</v>
      </c>
      <c r="C38" s="78"/>
      <c r="D38" s="78"/>
      <c r="E38" s="29"/>
      <c r="F38" s="185">
        <v>701</v>
      </c>
      <c r="G38" s="47">
        <v>550</v>
      </c>
      <c r="H38" s="47">
        <v>701</v>
      </c>
      <c r="I38" s="47">
        <v>272</v>
      </c>
      <c r="J38" s="47">
        <v>272</v>
      </c>
      <c r="K38" s="14"/>
      <c r="L38" s="14"/>
      <c r="M38" s="14"/>
      <c r="N38" s="14"/>
      <c r="O38" s="14"/>
      <c r="P38" s="14"/>
      <c r="Q38" s="14"/>
      <c r="R38" s="14"/>
      <c r="S38" s="14"/>
      <c r="T38" s="44"/>
      <c r="V38" s="44"/>
      <c r="W38" s="44"/>
    </row>
    <row r="39" spans="1:23" ht="15" customHeight="1" x14ac:dyDescent="0.15">
      <c r="B39" s="38" t="s">
        <v>164</v>
      </c>
      <c r="C39" s="78"/>
      <c r="D39" s="78"/>
      <c r="E39" s="29"/>
      <c r="F39" s="47">
        <v>6</v>
      </c>
      <c r="G39" s="47">
        <v>9</v>
      </c>
      <c r="H39" s="47">
        <v>6</v>
      </c>
      <c r="I39" s="47">
        <v>12</v>
      </c>
      <c r="J39" s="47">
        <v>12</v>
      </c>
      <c r="K39" s="14"/>
      <c r="L39" s="14"/>
      <c r="M39" s="14"/>
      <c r="N39" s="14"/>
      <c r="O39" s="14"/>
      <c r="P39" s="14"/>
      <c r="Q39" s="14"/>
      <c r="R39" s="14"/>
      <c r="S39" s="14"/>
      <c r="T39" s="44"/>
      <c r="V39" s="44"/>
      <c r="W39" s="44"/>
    </row>
    <row r="40" spans="1:23" ht="15" customHeight="1" x14ac:dyDescent="0.15">
      <c r="C40" s="1"/>
      <c r="D40" s="1"/>
      <c r="N40" s="7"/>
      <c r="T40" s="44"/>
      <c r="V40" s="44"/>
      <c r="W40" s="44"/>
    </row>
    <row r="41" spans="1:23" ht="15" customHeight="1" x14ac:dyDescent="0.15">
      <c r="A41" s="1" t="s">
        <v>713</v>
      </c>
      <c r="C41" s="1"/>
      <c r="D41" s="1"/>
      <c r="N41" s="7"/>
      <c r="T41" s="44"/>
      <c r="V41" s="44"/>
      <c r="W41" s="44"/>
    </row>
    <row r="42" spans="1:23" ht="13.65" customHeight="1" x14ac:dyDescent="0.15">
      <c r="B42" s="64"/>
      <c r="C42" s="33"/>
      <c r="D42" s="33"/>
      <c r="E42" s="33"/>
      <c r="F42" s="79"/>
      <c r="G42" s="86"/>
      <c r="H42" s="83" t="s">
        <v>214</v>
      </c>
      <c r="I42" s="86"/>
      <c r="J42" s="86"/>
      <c r="K42" s="106"/>
      <c r="L42" s="86"/>
      <c r="M42" s="83" t="s">
        <v>215</v>
      </c>
      <c r="N42" s="86"/>
      <c r="O42" s="84"/>
      <c r="T42" s="44"/>
      <c r="V42" s="44"/>
      <c r="W42" s="44"/>
    </row>
    <row r="43" spans="1:23" ht="19.2" x14ac:dyDescent="0.15">
      <c r="B43" s="77"/>
      <c r="F43" s="96" t="s">
        <v>512</v>
      </c>
      <c r="G43" s="96" t="s">
        <v>210</v>
      </c>
      <c r="H43" s="96" t="s">
        <v>211</v>
      </c>
      <c r="I43" s="96" t="s">
        <v>520</v>
      </c>
      <c r="J43" s="102" t="s">
        <v>213</v>
      </c>
      <c r="K43" s="105" t="s">
        <v>512</v>
      </c>
      <c r="L43" s="96" t="s">
        <v>210</v>
      </c>
      <c r="M43" s="96" t="s">
        <v>211</v>
      </c>
      <c r="N43" s="96" t="s">
        <v>520</v>
      </c>
      <c r="O43" s="96" t="s">
        <v>213</v>
      </c>
      <c r="T43" s="44"/>
      <c r="V43" s="44"/>
      <c r="W43" s="44"/>
    </row>
    <row r="44" spans="1:23" ht="12" customHeight="1" x14ac:dyDescent="0.15">
      <c r="B44" s="35"/>
      <c r="C44" s="88"/>
      <c r="D44" s="88"/>
      <c r="E44" s="36"/>
      <c r="F44" s="37"/>
      <c r="G44" s="37"/>
      <c r="H44" s="37"/>
      <c r="I44" s="37"/>
      <c r="J44" s="66"/>
      <c r="K44" s="107">
        <f>F$16</f>
        <v>1983</v>
      </c>
      <c r="L44" s="2">
        <f>G$16</f>
        <v>667</v>
      </c>
      <c r="M44" s="2">
        <f>H$16</f>
        <v>1316</v>
      </c>
      <c r="N44" s="2">
        <f>I$16</f>
        <v>1123</v>
      </c>
      <c r="O44" s="2">
        <f>J$16</f>
        <v>1051</v>
      </c>
      <c r="P44" s="90"/>
      <c r="Q44" s="90"/>
      <c r="R44" s="90"/>
      <c r="S44" s="90"/>
      <c r="T44" s="44"/>
      <c r="V44" s="44"/>
      <c r="W44" s="44"/>
    </row>
    <row r="45" spans="1:23" ht="15" customHeight="1" x14ac:dyDescent="0.15">
      <c r="B45" s="34" t="s">
        <v>163</v>
      </c>
      <c r="C45" s="233"/>
      <c r="D45" s="233"/>
      <c r="F45" s="18">
        <v>184</v>
      </c>
      <c r="G45" s="18">
        <v>4</v>
      </c>
      <c r="H45" s="18">
        <v>180</v>
      </c>
      <c r="I45" s="18">
        <v>67</v>
      </c>
      <c r="J45" s="67">
        <v>67</v>
      </c>
      <c r="K45" s="109">
        <f t="shared" ref="K45:K54" si="11">F45/K$5*100</f>
        <v>9.2788703983862835</v>
      </c>
      <c r="L45" s="4">
        <f t="shared" ref="L45:L54" si="12">G45/L$5*100</f>
        <v>0.59970014992503751</v>
      </c>
      <c r="M45" s="4">
        <f t="shared" ref="M45:M54" si="13">H45/M$5*100</f>
        <v>13.677811550151976</v>
      </c>
      <c r="N45" s="4">
        <f t="shared" ref="N45:N54" si="14">I45/N$5*100</f>
        <v>5.9661620658949239</v>
      </c>
      <c r="O45" s="4">
        <f t="shared" ref="O45:O54" si="15">J45/O$5*100</f>
        <v>6.3748810656517607</v>
      </c>
      <c r="P45" s="80"/>
      <c r="Q45" s="80"/>
      <c r="R45" s="80"/>
      <c r="S45" s="80"/>
      <c r="T45" s="44"/>
      <c r="V45" s="44"/>
      <c r="W45" s="44"/>
    </row>
    <row r="46" spans="1:23" ht="15" customHeight="1" x14ac:dyDescent="0.15">
      <c r="B46" s="34" t="s">
        <v>93</v>
      </c>
      <c r="C46" s="233"/>
      <c r="D46" s="233"/>
      <c r="F46" s="18">
        <v>391</v>
      </c>
      <c r="G46" s="18">
        <v>18</v>
      </c>
      <c r="H46" s="18">
        <v>373</v>
      </c>
      <c r="I46" s="18">
        <v>229</v>
      </c>
      <c r="J46" s="67">
        <v>226</v>
      </c>
      <c r="K46" s="109">
        <f t="shared" si="11"/>
        <v>19.717599596570853</v>
      </c>
      <c r="L46" s="4">
        <f t="shared" si="12"/>
        <v>2.6986506746626686</v>
      </c>
      <c r="M46" s="4">
        <f t="shared" si="13"/>
        <v>28.343465045592701</v>
      </c>
      <c r="N46" s="4">
        <f t="shared" si="14"/>
        <v>20.391807658058774</v>
      </c>
      <c r="O46" s="4">
        <f t="shared" si="15"/>
        <v>21.503330161750714</v>
      </c>
      <c r="P46" s="80"/>
      <c r="Q46" s="80"/>
      <c r="R46" s="80"/>
      <c r="S46" s="80"/>
      <c r="T46" s="44"/>
      <c r="V46" s="44"/>
      <c r="W46" s="44"/>
    </row>
    <row r="47" spans="1:23" ht="15" customHeight="1" x14ac:dyDescent="0.15">
      <c r="B47" s="34" t="s">
        <v>94</v>
      </c>
      <c r="C47" s="233"/>
      <c r="D47" s="233"/>
      <c r="F47" s="18">
        <v>423</v>
      </c>
      <c r="G47" s="18">
        <v>85</v>
      </c>
      <c r="H47" s="18">
        <v>338</v>
      </c>
      <c r="I47" s="18">
        <v>297</v>
      </c>
      <c r="J47" s="67">
        <v>285</v>
      </c>
      <c r="K47" s="109">
        <f t="shared" si="11"/>
        <v>21.331316187594553</v>
      </c>
      <c r="L47" s="4">
        <f t="shared" si="12"/>
        <v>12.743628185907047</v>
      </c>
      <c r="M47" s="4">
        <f t="shared" si="13"/>
        <v>25.683890577507601</v>
      </c>
      <c r="N47" s="4">
        <f t="shared" si="14"/>
        <v>26.447016918967055</v>
      </c>
      <c r="O47" s="4">
        <f t="shared" si="15"/>
        <v>27.117031398667933</v>
      </c>
      <c r="P47" s="80"/>
      <c r="Q47" s="80"/>
      <c r="R47" s="80"/>
      <c r="S47" s="80"/>
      <c r="T47" s="44"/>
      <c r="V47" s="44"/>
      <c r="W47" s="44"/>
    </row>
    <row r="48" spans="1:23" ht="15" customHeight="1" x14ac:dyDescent="0.15">
      <c r="B48" s="34" t="s">
        <v>95</v>
      </c>
      <c r="C48" s="233"/>
      <c r="D48" s="233"/>
      <c r="F48" s="18">
        <v>253</v>
      </c>
      <c r="G48" s="18">
        <v>87</v>
      </c>
      <c r="H48" s="18">
        <v>166</v>
      </c>
      <c r="I48" s="18">
        <v>185</v>
      </c>
      <c r="J48" s="67">
        <v>178</v>
      </c>
      <c r="K48" s="109">
        <f t="shared" si="11"/>
        <v>12.75844679778114</v>
      </c>
      <c r="L48" s="4">
        <f t="shared" si="12"/>
        <v>13.043478260869565</v>
      </c>
      <c r="M48" s="4">
        <f t="shared" si="13"/>
        <v>12.613981762917934</v>
      </c>
      <c r="N48" s="4">
        <f t="shared" si="14"/>
        <v>16.473731077471061</v>
      </c>
      <c r="O48" s="4">
        <f t="shared" si="15"/>
        <v>16.936251189343484</v>
      </c>
      <c r="P48" s="80"/>
      <c r="Q48" s="80"/>
      <c r="R48" s="80"/>
      <c r="S48" s="80"/>
      <c r="T48" s="44"/>
      <c r="V48" s="44"/>
      <c r="W48" s="44"/>
    </row>
    <row r="49" spans="1:23" ht="15" customHeight="1" x14ac:dyDescent="0.15">
      <c r="B49" s="34" t="s">
        <v>96</v>
      </c>
      <c r="C49" s="233"/>
      <c r="D49" s="233"/>
      <c r="F49" s="18">
        <v>255</v>
      </c>
      <c r="G49" s="18">
        <v>146</v>
      </c>
      <c r="H49" s="18">
        <v>109</v>
      </c>
      <c r="I49" s="18">
        <v>143</v>
      </c>
      <c r="J49" s="67">
        <v>130</v>
      </c>
      <c r="K49" s="109">
        <f t="shared" si="11"/>
        <v>12.859304084720122</v>
      </c>
      <c r="L49" s="4">
        <f t="shared" si="12"/>
        <v>21.88905547226387</v>
      </c>
      <c r="M49" s="4">
        <f t="shared" si="13"/>
        <v>8.282674772036474</v>
      </c>
      <c r="N49" s="4">
        <f t="shared" si="14"/>
        <v>12.733748886910062</v>
      </c>
      <c r="O49" s="4">
        <f t="shared" si="15"/>
        <v>12.369172216936251</v>
      </c>
      <c r="P49" s="80"/>
      <c r="Q49" s="80"/>
      <c r="R49" s="80"/>
      <c r="S49" s="80"/>
      <c r="T49" s="44"/>
      <c r="V49" s="44"/>
      <c r="W49" s="44"/>
    </row>
    <row r="50" spans="1:23" ht="15" customHeight="1" x14ac:dyDescent="0.15">
      <c r="B50" s="34" t="s">
        <v>97</v>
      </c>
      <c r="C50" s="233"/>
      <c r="D50" s="233"/>
      <c r="F50" s="18">
        <v>176</v>
      </c>
      <c r="G50" s="18">
        <v>126</v>
      </c>
      <c r="H50" s="18">
        <v>50</v>
      </c>
      <c r="I50" s="18">
        <v>82</v>
      </c>
      <c r="J50" s="67">
        <v>66</v>
      </c>
      <c r="K50" s="109">
        <f t="shared" si="11"/>
        <v>8.8754412506303595</v>
      </c>
      <c r="L50" s="4">
        <f t="shared" si="12"/>
        <v>18.890554722638679</v>
      </c>
      <c r="M50" s="4">
        <f t="shared" si="13"/>
        <v>3.7993920972644375</v>
      </c>
      <c r="N50" s="4">
        <f t="shared" si="14"/>
        <v>7.3018699910952805</v>
      </c>
      <c r="O50" s="4">
        <f t="shared" si="15"/>
        <v>6.279733587059944</v>
      </c>
      <c r="P50" s="80"/>
      <c r="Q50" s="80"/>
      <c r="R50" s="80"/>
      <c r="S50" s="80"/>
      <c r="T50" s="44"/>
      <c r="V50" s="44"/>
      <c r="W50" s="44"/>
    </row>
    <row r="51" spans="1:23" ht="15" customHeight="1" x14ac:dyDescent="0.15">
      <c r="B51" s="34" t="s">
        <v>148</v>
      </c>
      <c r="C51" s="233"/>
      <c r="D51" s="233"/>
      <c r="F51" s="18">
        <v>153</v>
      </c>
      <c r="G51" s="18">
        <v>104</v>
      </c>
      <c r="H51" s="18">
        <v>49</v>
      </c>
      <c r="I51" s="18">
        <v>73</v>
      </c>
      <c r="J51" s="67">
        <v>58</v>
      </c>
      <c r="K51" s="109">
        <f t="shared" si="11"/>
        <v>7.7155824508320734</v>
      </c>
      <c r="L51" s="4">
        <f t="shared" si="12"/>
        <v>15.592203898050974</v>
      </c>
      <c r="M51" s="4">
        <f t="shared" si="13"/>
        <v>3.7234042553191489</v>
      </c>
      <c r="N51" s="4">
        <f t="shared" si="14"/>
        <v>6.5004452359750662</v>
      </c>
      <c r="O51" s="4">
        <f t="shared" si="15"/>
        <v>5.5185537583254041</v>
      </c>
      <c r="P51" s="80"/>
      <c r="Q51" s="80"/>
      <c r="R51" s="80"/>
      <c r="S51" s="80"/>
      <c r="T51" s="44"/>
      <c r="V51" s="44"/>
      <c r="W51" s="44"/>
    </row>
    <row r="52" spans="1:23" ht="15" customHeight="1" x14ac:dyDescent="0.15">
      <c r="B52" s="34" t="s">
        <v>98</v>
      </c>
      <c r="C52" s="233"/>
      <c r="D52" s="233"/>
      <c r="F52" s="18">
        <v>60</v>
      </c>
      <c r="G52" s="18">
        <v>45</v>
      </c>
      <c r="H52" s="18">
        <v>15</v>
      </c>
      <c r="I52" s="18">
        <v>20</v>
      </c>
      <c r="J52" s="67">
        <v>16</v>
      </c>
      <c r="K52" s="109">
        <f t="shared" si="11"/>
        <v>3.0257186081694405</v>
      </c>
      <c r="L52" s="4">
        <f t="shared" si="12"/>
        <v>6.746626686656672</v>
      </c>
      <c r="M52" s="4">
        <f t="shared" si="13"/>
        <v>1.1398176291793314</v>
      </c>
      <c r="N52" s="4">
        <f t="shared" si="14"/>
        <v>1.7809439002671414</v>
      </c>
      <c r="O52" s="4">
        <f t="shared" si="15"/>
        <v>1.5223596574690772</v>
      </c>
      <c r="P52" s="80"/>
      <c r="Q52" s="80"/>
      <c r="R52" s="80"/>
      <c r="S52" s="80"/>
      <c r="T52" s="44"/>
      <c r="V52" s="44"/>
      <c r="W52" s="44"/>
    </row>
    <row r="53" spans="1:23" ht="15" customHeight="1" x14ac:dyDescent="0.15">
      <c r="B53" s="34" t="s">
        <v>99</v>
      </c>
      <c r="C53" s="233"/>
      <c r="D53" s="233"/>
      <c r="F53" s="18">
        <v>54</v>
      </c>
      <c r="G53" s="18">
        <v>38</v>
      </c>
      <c r="H53" s="18">
        <v>16</v>
      </c>
      <c r="I53" s="18">
        <v>9</v>
      </c>
      <c r="J53" s="67">
        <v>8</v>
      </c>
      <c r="K53" s="109">
        <f t="shared" si="11"/>
        <v>2.7231467473524962</v>
      </c>
      <c r="L53" s="4">
        <f t="shared" si="12"/>
        <v>5.6971514242878563</v>
      </c>
      <c r="M53" s="4">
        <f t="shared" si="13"/>
        <v>1.21580547112462</v>
      </c>
      <c r="N53" s="4">
        <f t="shared" si="14"/>
        <v>0.80142475512021361</v>
      </c>
      <c r="O53" s="4">
        <f t="shared" si="15"/>
        <v>0.7611798287345386</v>
      </c>
      <c r="P53" s="80"/>
      <c r="Q53" s="80"/>
      <c r="R53" s="80"/>
      <c r="S53" s="80"/>
      <c r="T53" s="44"/>
      <c r="V53" s="44"/>
      <c r="W53" s="44"/>
    </row>
    <row r="54" spans="1:23" ht="15" customHeight="1" x14ac:dyDescent="0.15">
      <c r="B54" s="35" t="s">
        <v>158</v>
      </c>
      <c r="C54" s="88"/>
      <c r="D54" s="88"/>
      <c r="E54" s="36"/>
      <c r="F54" s="19">
        <v>34</v>
      </c>
      <c r="G54" s="19">
        <v>14</v>
      </c>
      <c r="H54" s="19">
        <v>20</v>
      </c>
      <c r="I54" s="19">
        <v>18</v>
      </c>
      <c r="J54" s="72">
        <v>17</v>
      </c>
      <c r="K54" s="113">
        <f t="shared" si="11"/>
        <v>1.7145738779626829</v>
      </c>
      <c r="L54" s="5">
        <f t="shared" si="12"/>
        <v>2.0989505247376314</v>
      </c>
      <c r="M54" s="5">
        <f t="shared" si="13"/>
        <v>1.5197568389057752</v>
      </c>
      <c r="N54" s="5">
        <f t="shared" si="14"/>
        <v>1.6028495102404272</v>
      </c>
      <c r="O54" s="5">
        <f t="shared" si="15"/>
        <v>1.6175071360608944</v>
      </c>
      <c r="P54" s="23"/>
      <c r="Q54" s="80"/>
      <c r="R54" s="23"/>
      <c r="S54" s="23"/>
      <c r="T54" s="44"/>
      <c r="V54" s="44"/>
      <c r="W54" s="44"/>
    </row>
    <row r="55" spans="1:23" ht="15" customHeight="1" x14ac:dyDescent="0.15">
      <c r="B55" s="38" t="s">
        <v>1</v>
      </c>
      <c r="C55" s="78"/>
      <c r="D55" s="78"/>
      <c r="E55" s="28"/>
      <c r="F55" s="39">
        <f>SUM(F45:F54)</f>
        <v>1983</v>
      </c>
      <c r="G55" s="39">
        <f>SUM(G45:G54)</f>
        <v>667</v>
      </c>
      <c r="H55" s="39">
        <f>SUM(H45:H54)</f>
        <v>1316</v>
      </c>
      <c r="I55" s="39">
        <f>SUM(I45:I54)</f>
        <v>1123</v>
      </c>
      <c r="J55" s="68">
        <f>SUM(J45:J54)</f>
        <v>1051</v>
      </c>
      <c r="K55" s="110">
        <f>IF(SUM(K45:K54)&gt;100,"－",SUM(K45:K54))</f>
        <v>100</v>
      </c>
      <c r="L55" s="6">
        <f>IF(SUM(L45:L54)&gt;100,"－",SUM(L45:L54))</f>
        <v>99.999999999999986</v>
      </c>
      <c r="M55" s="6">
        <f>IF(SUM(M45:M54)&gt;100,"－",SUM(M45:M54))</f>
        <v>100</v>
      </c>
      <c r="N55" s="6">
        <f>IF(SUM(N45:N54)&gt;100,"－",SUM(N45:N54))</f>
        <v>100</v>
      </c>
      <c r="O55" s="6">
        <f>IF(SUM(O45:O54)&gt;100,"－",SUM(O45:O54))</f>
        <v>100.00000000000001</v>
      </c>
      <c r="P55" s="23"/>
      <c r="Q55" s="23"/>
      <c r="R55" s="23"/>
      <c r="S55" s="23"/>
      <c r="T55" s="44"/>
      <c r="V55" s="44"/>
      <c r="W55" s="44"/>
    </row>
    <row r="56" spans="1:23" ht="15" customHeight="1" x14ac:dyDescent="0.15">
      <c r="B56" s="38" t="s">
        <v>107</v>
      </c>
      <c r="C56" s="78"/>
      <c r="D56" s="78"/>
      <c r="E56" s="29"/>
      <c r="F56" s="41">
        <v>36.646998460749103</v>
      </c>
      <c r="G56" s="71">
        <v>55.859111791730477</v>
      </c>
      <c r="H56" s="71">
        <v>26.966820987654319</v>
      </c>
      <c r="I56" s="71">
        <v>32.374660633484162</v>
      </c>
      <c r="J56" s="71">
        <v>31.096711798839458</v>
      </c>
      <c r="K56" s="14"/>
      <c r="L56" s="14"/>
      <c r="M56" s="14"/>
      <c r="N56" s="14"/>
      <c r="O56" s="14"/>
      <c r="P56" s="14"/>
      <c r="Q56" s="14"/>
      <c r="R56" s="14"/>
      <c r="S56" s="14"/>
      <c r="T56" s="44"/>
      <c r="V56" s="44"/>
      <c r="W56" s="44"/>
    </row>
    <row r="57" spans="1:23" ht="15" customHeight="1" x14ac:dyDescent="0.15">
      <c r="B57" s="38" t="s">
        <v>108</v>
      </c>
      <c r="C57" s="78"/>
      <c r="D57" s="78"/>
      <c r="E57" s="29"/>
      <c r="F57" s="47">
        <v>529</v>
      </c>
      <c r="G57" s="47">
        <v>493</v>
      </c>
      <c r="H57" s="47">
        <v>529</v>
      </c>
      <c r="I57" s="47">
        <v>206</v>
      </c>
      <c r="J57" s="47">
        <v>174</v>
      </c>
      <c r="K57" s="14"/>
      <c r="L57" s="14"/>
      <c r="M57" s="14"/>
      <c r="N57" s="14"/>
      <c r="O57" s="14"/>
      <c r="P57" s="14"/>
      <c r="Q57" s="14"/>
      <c r="R57" s="14"/>
      <c r="S57" s="14"/>
      <c r="T57" s="44"/>
      <c r="V57" s="44"/>
      <c r="W57" s="44"/>
    </row>
    <row r="58" spans="1:23" ht="15" customHeight="1" x14ac:dyDescent="0.15">
      <c r="B58" s="38" t="s">
        <v>164</v>
      </c>
      <c r="C58" s="78"/>
      <c r="D58" s="78"/>
      <c r="E58" s="29"/>
      <c r="F58" s="47">
        <v>1</v>
      </c>
      <c r="G58" s="47">
        <v>7</v>
      </c>
      <c r="H58" s="47">
        <v>1</v>
      </c>
      <c r="I58" s="47">
        <v>1</v>
      </c>
      <c r="J58" s="47">
        <v>1</v>
      </c>
      <c r="K58" s="14"/>
      <c r="L58" s="14"/>
      <c r="M58" s="14"/>
      <c r="N58" s="14"/>
      <c r="O58" s="14"/>
      <c r="P58" s="14"/>
      <c r="Q58" s="14"/>
      <c r="R58" s="14"/>
      <c r="S58" s="14"/>
      <c r="T58" s="44"/>
      <c r="V58" s="44"/>
      <c r="W58" s="44"/>
    </row>
    <row r="59" spans="1:23" ht="15" customHeight="1" x14ac:dyDescent="0.15">
      <c r="C59" s="1"/>
      <c r="D59" s="1"/>
      <c r="N59" s="7"/>
      <c r="T59" s="44"/>
      <c r="V59" s="44"/>
      <c r="W59" s="44"/>
    </row>
    <row r="60" spans="1:23" ht="15" customHeight="1" x14ac:dyDescent="0.15">
      <c r="A60" s="73" t="s">
        <v>748</v>
      </c>
      <c r="C60" s="1"/>
      <c r="D60" s="1"/>
      <c r="N60" s="7"/>
      <c r="T60" s="44"/>
      <c r="V60" s="44"/>
      <c r="W60" s="44"/>
    </row>
    <row r="61" spans="1:23" ht="15" customHeight="1" x14ac:dyDescent="0.15">
      <c r="A61" s="1" t="s">
        <v>713</v>
      </c>
      <c r="C61" s="1"/>
      <c r="D61" s="1"/>
      <c r="N61" s="7"/>
      <c r="T61" s="44"/>
      <c r="V61" s="44"/>
      <c r="W61" s="44"/>
    </row>
    <row r="62" spans="1:23" ht="13.65" customHeight="1" x14ac:dyDescent="0.15">
      <c r="B62" s="64"/>
      <c r="C62" s="33"/>
      <c r="D62" s="33"/>
      <c r="E62" s="33"/>
      <c r="F62" s="79"/>
      <c r="G62" s="86"/>
      <c r="H62" s="83" t="s">
        <v>2</v>
      </c>
      <c r="I62" s="86"/>
      <c r="J62" s="86"/>
      <c r="K62" s="106"/>
      <c r="L62" s="86"/>
      <c r="M62" s="83" t="s">
        <v>3</v>
      </c>
      <c r="N62" s="86"/>
      <c r="O62" s="84"/>
      <c r="T62" s="44"/>
      <c r="V62" s="44"/>
      <c r="W62" s="44"/>
    </row>
    <row r="63" spans="1:23" ht="19.2" x14ac:dyDescent="0.15">
      <c r="B63" s="77"/>
      <c r="F63" s="96" t="s">
        <v>512</v>
      </c>
      <c r="G63" s="96" t="s">
        <v>210</v>
      </c>
      <c r="H63" s="96" t="s">
        <v>211</v>
      </c>
      <c r="I63" s="96" t="s">
        <v>520</v>
      </c>
      <c r="J63" s="102" t="s">
        <v>213</v>
      </c>
      <c r="K63" s="105" t="s">
        <v>512</v>
      </c>
      <c r="L63" s="96" t="s">
        <v>210</v>
      </c>
      <c r="M63" s="96" t="s">
        <v>211</v>
      </c>
      <c r="N63" s="96" t="s">
        <v>520</v>
      </c>
      <c r="O63" s="96" t="s">
        <v>213</v>
      </c>
      <c r="T63" s="44"/>
      <c r="V63" s="44"/>
      <c r="W63" s="44"/>
    </row>
    <row r="64" spans="1:23" ht="12" customHeight="1" x14ac:dyDescent="0.15">
      <c r="B64" s="35"/>
      <c r="C64" s="88"/>
      <c r="D64" s="88"/>
      <c r="E64" s="36"/>
      <c r="F64" s="37"/>
      <c r="G64" s="37"/>
      <c r="H64" s="37"/>
      <c r="I64" s="37"/>
      <c r="J64" s="66"/>
      <c r="K64" s="107">
        <f>F$36</f>
        <v>390</v>
      </c>
      <c r="L64" s="2">
        <f t="shared" ref="L64" si="16">G$36</f>
        <v>278</v>
      </c>
      <c r="M64" s="2">
        <f t="shared" ref="M64" si="17">H$36</f>
        <v>112</v>
      </c>
      <c r="N64" s="2">
        <f t="shared" ref="N64" si="18">I$36</f>
        <v>37</v>
      </c>
      <c r="O64" s="2">
        <f t="shared" ref="O64" si="19">J$36</f>
        <v>29</v>
      </c>
      <c r="P64" s="90"/>
      <c r="Q64" s="90"/>
      <c r="R64" s="90"/>
      <c r="S64" s="90"/>
      <c r="T64" s="44"/>
      <c r="V64" s="44"/>
      <c r="W64" s="44"/>
    </row>
    <row r="65" spans="1:23" ht="15" customHeight="1" x14ac:dyDescent="0.15">
      <c r="B65" s="34" t="s">
        <v>163</v>
      </c>
      <c r="C65" s="233"/>
      <c r="D65" s="233"/>
      <c r="F65" s="18">
        <v>9</v>
      </c>
      <c r="G65" s="18">
        <v>1</v>
      </c>
      <c r="H65" s="18">
        <v>8</v>
      </c>
      <c r="I65" s="18">
        <v>0</v>
      </c>
      <c r="J65" s="67">
        <v>0</v>
      </c>
      <c r="K65" s="109">
        <f>F65/K$64*100</f>
        <v>2.3076923076923079</v>
      </c>
      <c r="L65" s="4">
        <f t="shared" ref="L65:L74" si="20">G65/L$64*100</f>
        <v>0.35971223021582738</v>
      </c>
      <c r="M65" s="4">
        <f t="shared" ref="M65:M74" si="21">H65/M$64*100</f>
        <v>7.1428571428571423</v>
      </c>
      <c r="N65" s="4">
        <f t="shared" ref="N65:N74" si="22">I65/N$64*100</f>
        <v>0</v>
      </c>
      <c r="O65" s="4">
        <f t="shared" ref="O65:O74" si="23">J65/O$64*100</f>
        <v>0</v>
      </c>
      <c r="P65" s="80"/>
      <c r="Q65" s="80"/>
      <c r="R65" s="80"/>
      <c r="S65" s="80"/>
      <c r="T65" s="44"/>
      <c r="V65" s="44"/>
      <c r="W65" s="44"/>
    </row>
    <row r="66" spans="1:23" ht="15" customHeight="1" x14ac:dyDescent="0.15">
      <c r="B66" s="34" t="s">
        <v>93</v>
      </c>
      <c r="C66" s="233"/>
      <c r="D66" s="233"/>
      <c r="F66" s="18">
        <v>18</v>
      </c>
      <c r="G66" s="18">
        <v>3</v>
      </c>
      <c r="H66" s="18">
        <v>15</v>
      </c>
      <c r="I66" s="18">
        <v>3</v>
      </c>
      <c r="J66" s="67">
        <v>3</v>
      </c>
      <c r="K66" s="109">
        <f t="shared" ref="K66:K74" si="24">F66/K$64*100</f>
        <v>4.6153846153846159</v>
      </c>
      <c r="L66" s="4">
        <f t="shared" si="20"/>
        <v>1.079136690647482</v>
      </c>
      <c r="M66" s="4">
        <f t="shared" si="21"/>
        <v>13.392857142857142</v>
      </c>
      <c r="N66" s="4">
        <f t="shared" si="22"/>
        <v>8.1081081081081088</v>
      </c>
      <c r="O66" s="4">
        <f t="shared" si="23"/>
        <v>10.344827586206897</v>
      </c>
      <c r="P66" s="80"/>
      <c r="Q66" s="80"/>
      <c r="R66" s="80"/>
      <c r="S66" s="80"/>
      <c r="T66" s="44"/>
      <c r="V66" s="44"/>
      <c r="W66" s="44"/>
    </row>
    <row r="67" spans="1:23" ht="15" customHeight="1" x14ac:dyDescent="0.15">
      <c r="B67" s="34" t="s">
        <v>94</v>
      </c>
      <c r="C67" s="233"/>
      <c r="D67" s="233"/>
      <c r="F67" s="18">
        <v>35</v>
      </c>
      <c r="G67" s="18">
        <v>18</v>
      </c>
      <c r="H67" s="18">
        <v>17</v>
      </c>
      <c r="I67" s="18">
        <v>6</v>
      </c>
      <c r="J67" s="67">
        <v>6</v>
      </c>
      <c r="K67" s="109">
        <f t="shared" si="24"/>
        <v>8.9743589743589745</v>
      </c>
      <c r="L67" s="4">
        <f t="shared" si="20"/>
        <v>6.4748201438848918</v>
      </c>
      <c r="M67" s="4">
        <f t="shared" si="21"/>
        <v>15.178571428571427</v>
      </c>
      <c r="N67" s="4">
        <f t="shared" si="22"/>
        <v>16.216216216216218</v>
      </c>
      <c r="O67" s="4">
        <f t="shared" si="23"/>
        <v>20.689655172413794</v>
      </c>
      <c r="P67" s="80"/>
      <c r="Q67" s="80"/>
      <c r="R67" s="80"/>
      <c r="S67" s="80"/>
      <c r="T67" s="44"/>
      <c r="V67" s="44"/>
      <c r="W67" s="44"/>
    </row>
    <row r="68" spans="1:23" ht="15" customHeight="1" x14ac:dyDescent="0.15">
      <c r="B68" s="34" t="s">
        <v>95</v>
      </c>
      <c r="C68" s="233"/>
      <c r="D68" s="233"/>
      <c r="F68" s="18">
        <v>52</v>
      </c>
      <c r="G68" s="18">
        <v>32</v>
      </c>
      <c r="H68" s="18">
        <v>20</v>
      </c>
      <c r="I68" s="18">
        <v>6</v>
      </c>
      <c r="J68" s="67">
        <v>6</v>
      </c>
      <c r="K68" s="109">
        <f t="shared" si="24"/>
        <v>13.333333333333334</v>
      </c>
      <c r="L68" s="4">
        <f t="shared" si="20"/>
        <v>11.510791366906476</v>
      </c>
      <c r="M68" s="4">
        <f t="shared" si="21"/>
        <v>17.857142857142858</v>
      </c>
      <c r="N68" s="4">
        <f t="shared" si="22"/>
        <v>16.216216216216218</v>
      </c>
      <c r="O68" s="4">
        <f t="shared" si="23"/>
        <v>20.689655172413794</v>
      </c>
      <c r="P68" s="80"/>
      <c r="Q68" s="80"/>
      <c r="R68" s="80"/>
      <c r="S68" s="80"/>
      <c r="T68" s="44"/>
      <c r="V68" s="44"/>
      <c r="W68" s="44"/>
    </row>
    <row r="69" spans="1:23" ht="15" customHeight="1" x14ac:dyDescent="0.15">
      <c r="B69" s="34" t="s">
        <v>96</v>
      </c>
      <c r="C69" s="233"/>
      <c r="D69" s="233"/>
      <c r="F69" s="18">
        <v>84</v>
      </c>
      <c r="G69" s="18">
        <v>65</v>
      </c>
      <c r="H69" s="18">
        <v>19</v>
      </c>
      <c r="I69" s="18">
        <v>5</v>
      </c>
      <c r="J69" s="67">
        <v>5</v>
      </c>
      <c r="K69" s="109">
        <f t="shared" si="24"/>
        <v>21.53846153846154</v>
      </c>
      <c r="L69" s="4">
        <f t="shared" si="20"/>
        <v>23.381294964028775</v>
      </c>
      <c r="M69" s="4">
        <f t="shared" si="21"/>
        <v>16.964285714285715</v>
      </c>
      <c r="N69" s="4">
        <f t="shared" si="22"/>
        <v>13.513513513513514</v>
      </c>
      <c r="O69" s="4">
        <f t="shared" si="23"/>
        <v>17.241379310344829</v>
      </c>
      <c r="P69" s="80"/>
      <c r="Q69" s="80"/>
      <c r="R69" s="80"/>
      <c r="S69" s="80"/>
      <c r="T69" s="44"/>
      <c r="V69" s="44"/>
      <c r="W69" s="44"/>
    </row>
    <row r="70" spans="1:23" ht="15" customHeight="1" x14ac:dyDescent="0.15">
      <c r="B70" s="34" t="s">
        <v>97</v>
      </c>
      <c r="C70" s="233"/>
      <c r="D70" s="233"/>
      <c r="F70" s="18">
        <v>62</v>
      </c>
      <c r="G70" s="18">
        <v>57</v>
      </c>
      <c r="H70" s="18">
        <v>5</v>
      </c>
      <c r="I70" s="18">
        <v>6</v>
      </c>
      <c r="J70" s="67">
        <v>3</v>
      </c>
      <c r="K70" s="109">
        <f t="shared" si="24"/>
        <v>15.897435897435896</v>
      </c>
      <c r="L70" s="4">
        <f t="shared" si="20"/>
        <v>20.503597122302157</v>
      </c>
      <c r="M70" s="4">
        <f t="shared" si="21"/>
        <v>4.4642857142857144</v>
      </c>
      <c r="N70" s="4">
        <f t="shared" si="22"/>
        <v>16.216216216216218</v>
      </c>
      <c r="O70" s="4">
        <f t="shared" si="23"/>
        <v>10.344827586206897</v>
      </c>
      <c r="P70" s="80"/>
      <c r="Q70" s="80"/>
      <c r="R70" s="80"/>
      <c r="S70" s="80"/>
      <c r="T70" s="44"/>
      <c r="V70" s="44"/>
      <c r="W70" s="44"/>
    </row>
    <row r="71" spans="1:23" ht="15" customHeight="1" x14ac:dyDescent="0.15">
      <c r="B71" s="34" t="s">
        <v>148</v>
      </c>
      <c r="C71" s="233"/>
      <c r="D71" s="233"/>
      <c r="F71" s="18">
        <v>68</v>
      </c>
      <c r="G71" s="18">
        <v>51</v>
      </c>
      <c r="H71" s="18">
        <v>17</v>
      </c>
      <c r="I71" s="18">
        <v>6</v>
      </c>
      <c r="J71" s="67">
        <v>3</v>
      </c>
      <c r="K71" s="109">
        <f t="shared" si="24"/>
        <v>17.435897435897434</v>
      </c>
      <c r="L71" s="4">
        <f t="shared" si="20"/>
        <v>18.345323741007196</v>
      </c>
      <c r="M71" s="4">
        <f t="shared" si="21"/>
        <v>15.178571428571427</v>
      </c>
      <c r="N71" s="4">
        <f t="shared" si="22"/>
        <v>16.216216216216218</v>
      </c>
      <c r="O71" s="4">
        <f t="shared" si="23"/>
        <v>10.344827586206897</v>
      </c>
      <c r="P71" s="80"/>
      <c r="Q71" s="80"/>
      <c r="R71" s="80"/>
      <c r="S71" s="80"/>
      <c r="T71" s="44"/>
      <c r="V71" s="44"/>
      <c r="W71" s="44"/>
    </row>
    <row r="72" spans="1:23" ht="15" customHeight="1" x14ac:dyDescent="0.15">
      <c r="B72" s="34" t="s">
        <v>98</v>
      </c>
      <c r="C72" s="233"/>
      <c r="D72" s="233"/>
      <c r="F72" s="18">
        <v>27</v>
      </c>
      <c r="G72" s="18">
        <v>25</v>
      </c>
      <c r="H72" s="18">
        <v>2</v>
      </c>
      <c r="I72" s="18">
        <v>3</v>
      </c>
      <c r="J72" s="67">
        <v>1</v>
      </c>
      <c r="K72" s="109">
        <f t="shared" si="24"/>
        <v>6.9230769230769234</v>
      </c>
      <c r="L72" s="4">
        <f t="shared" si="20"/>
        <v>8.9928057553956826</v>
      </c>
      <c r="M72" s="4">
        <f t="shared" si="21"/>
        <v>1.7857142857142856</v>
      </c>
      <c r="N72" s="4">
        <f t="shared" si="22"/>
        <v>8.1081081081081088</v>
      </c>
      <c r="O72" s="4">
        <f t="shared" si="23"/>
        <v>3.4482758620689653</v>
      </c>
      <c r="P72" s="80"/>
      <c r="Q72" s="80"/>
      <c r="R72" s="80"/>
      <c r="S72" s="80"/>
      <c r="T72" s="44"/>
      <c r="V72" s="44"/>
      <c r="W72" s="44"/>
    </row>
    <row r="73" spans="1:23" ht="15" customHeight="1" x14ac:dyDescent="0.15">
      <c r="B73" s="34" t="s">
        <v>99</v>
      </c>
      <c r="C73" s="233"/>
      <c r="D73" s="233"/>
      <c r="F73" s="18">
        <v>30</v>
      </c>
      <c r="G73" s="18">
        <v>23</v>
      </c>
      <c r="H73" s="18">
        <v>7</v>
      </c>
      <c r="I73" s="18">
        <v>2</v>
      </c>
      <c r="J73" s="67">
        <v>2</v>
      </c>
      <c r="K73" s="109">
        <f t="shared" si="24"/>
        <v>7.6923076923076925</v>
      </c>
      <c r="L73" s="4">
        <f t="shared" si="20"/>
        <v>8.2733812949640289</v>
      </c>
      <c r="M73" s="4">
        <f t="shared" si="21"/>
        <v>6.25</v>
      </c>
      <c r="N73" s="4">
        <f t="shared" si="22"/>
        <v>5.4054054054054053</v>
      </c>
      <c r="O73" s="4">
        <f t="shared" si="23"/>
        <v>6.8965517241379306</v>
      </c>
      <c r="P73" s="80"/>
      <c r="Q73" s="80"/>
      <c r="R73" s="80"/>
      <c r="S73" s="80"/>
      <c r="T73" s="44"/>
      <c r="V73" s="44"/>
      <c r="W73" s="44"/>
    </row>
    <row r="74" spans="1:23" ht="15" customHeight="1" x14ac:dyDescent="0.15">
      <c r="B74" s="35" t="s">
        <v>158</v>
      </c>
      <c r="C74" s="88"/>
      <c r="D74" s="88"/>
      <c r="E74" s="36"/>
      <c r="F74" s="19">
        <v>5</v>
      </c>
      <c r="G74" s="19">
        <v>3</v>
      </c>
      <c r="H74" s="19">
        <v>2</v>
      </c>
      <c r="I74" s="19">
        <v>0</v>
      </c>
      <c r="J74" s="72">
        <v>0</v>
      </c>
      <c r="K74" s="113">
        <f t="shared" si="24"/>
        <v>1.2820512820512819</v>
      </c>
      <c r="L74" s="5">
        <f t="shared" si="20"/>
        <v>1.079136690647482</v>
      </c>
      <c r="M74" s="5">
        <f t="shared" si="21"/>
        <v>1.7857142857142856</v>
      </c>
      <c r="N74" s="5">
        <f t="shared" si="22"/>
        <v>0</v>
      </c>
      <c r="O74" s="5">
        <f t="shared" si="23"/>
        <v>0</v>
      </c>
      <c r="P74" s="23"/>
      <c r="Q74" s="80"/>
      <c r="R74" s="23"/>
      <c r="S74" s="23"/>
      <c r="T74" s="44"/>
      <c r="V74" s="44"/>
      <c r="W74" s="44"/>
    </row>
    <row r="75" spans="1:23" ht="15" customHeight="1" x14ac:dyDescent="0.15">
      <c r="B75" s="38" t="s">
        <v>1</v>
      </c>
      <c r="C75" s="78"/>
      <c r="D75" s="78"/>
      <c r="E75" s="28"/>
      <c r="F75" s="39">
        <f>SUM(F65:F74)</f>
        <v>390</v>
      </c>
      <c r="G75" s="39">
        <f>SUM(G65:G74)</f>
        <v>278</v>
      </c>
      <c r="H75" s="39">
        <f>SUM(H65:H74)</f>
        <v>112</v>
      </c>
      <c r="I75" s="39">
        <f>SUM(I65:I74)</f>
        <v>37</v>
      </c>
      <c r="J75" s="68">
        <f>SUM(J65:J74)</f>
        <v>29</v>
      </c>
      <c r="K75" s="110">
        <f>IF(SUM(K65:K74)&gt;100,"－",SUM(K65:K74))</f>
        <v>100</v>
      </c>
      <c r="L75" s="6">
        <f>IF(SUM(L65:L74)&gt;100,"－",SUM(L65:L74))</f>
        <v>99.999999999999986</v>
      </c>
      <c r="M75" s="6">
        <f>IF(SUM(M65:M74)&gt;100,"－",SUM(M65:M74))</f>
        <v>100</v>
      </c>
      <c r="N75" s="6">
        <f>IF(SUM(N65:N74)&gt;100,"－",SUM(N65:N74))</f>
        <v>100.00000000000003</v>
      </c>
      <c r="O75" s="6">
        <f>IF(SUM(O65:O74)&gt;100,"－",SUM(O65:O74))</f>
        <v>100.00000000000001</v>
      </c>
      <c r="P75" s="23"/>
      <c r="Q75" s="23"/>
      <c r="R75" s="23"/>
      <c r="S75" s="23"/>
      <c r="T75" s="44"/>
      <c r="V75" s="44"/>
      <c r="W75" s="44"/>
    </row>
    <row r="76" spans="1:23" ht="15" customHeight="1" x14ac:dyDescent="0.15">
      <c r="B76" s="38" t="s">
        <v>107</v>
      </c>
      <c r="C76" s="78"/>
      <c r="D76" s="78"/>
      <c r="E76" s="29"/>
      <c r="F76" s="41">
        <v>59.249350649350646</v>
      </c>
      <c r="G76" s="71">
        <v>64.239999999999995</v>
      </c>
      <c r="H76" s="71">
        <v>46.772727272727273</v>
      </c>
      <c r="I76" s="71">
        <v>49.756756756756758</v>
      </c>
      <c r="J76" s="71">
        <v>44.275862068965516</v>
      </c>
      <c r="K76" s="14"/>
      <c r="L76" s="14"/>
      <c r="M76" s="14"/>
      <c r="N76" s="14"/>
      <c r="O76" s="14"/>
      <c r="P76" s="14"/>
      <c r="Q76" s="14"/>
      <c r="R76" s="14"/>
      <c r="S76" s="14"/>
      <c r="T76" s="44"/>
      <c r="V76" s="44"/>
      <c r="W76" s="44"/>
    </row>
    <row r="77" spans="1:23" ht="15" customHeight="1" x14ac:dyDescent="0.15">
      <c r="B77" s="38" t="s">
        <v>108</v>
      </c>
      <c r="C77" s="78"/>
      <c r="D77" s="78"/>
      <c r="E77" s="29"/>
      <c r="F77" s="47">
        <v>529</v>
      </c>
      <c r="G77" s="47">
        <v>493</v>
      </c>
      <c r="H77" s="47">
        <v>529</v>
      </c>
      <c r="I77" s="47">
        <v>110</v>
      </c>
      <c r="J77" s="47">
        <v>110</v>
      </c>
      <c r="K77" s="14"/>
      <c r="L77" s="14"/>
      <c r="M77" s="14"/>
      <c r="N77" s="14"/>
      <c r="O77" s="14"/>
      <c r="P77" s="14"/>
      <c r="Q77" s="14"/>
      <c r="R77" s="14"/>
      <c r="S77" s="14"/>
      <c r="T77" s="44"/>
      <c r="V77" s="44"/>
      <c r="W77" s="44"/>
    </row>
    <row r="78" spans="1:23" ht="15" customHeight="1" x14ac:dyDescent="0.15">
      <c r="B78" s="38" t="s">
        <v>164</v>
      </c>
      <c r="C78" s="78"/>
      <c r="D78" s="78"/>
      <c r="E78" s="29"/>
      <c r="F78" s="47">
        <v>5</v>
      </c>
      <c r="G78" s="47">
        <v>9</v>
      </c>
      <c r="H78" s="47">
        <v>5</v>
      </c>
      <c r="I78" s="47">
        <v>11</v>
      </c>
      <c r="J78" s="47">
        <v>11</v>
      </c>
      <c r="K78" s="14"/>
      <c r="L78" s="14"/>
      <c r="M78" s="14"/>
      <c r="N78" s="14"/>
      <c r="O78" s="14"/>
      <c r="P78" s="14"/>
      <c r="Q78" s="14"/>
      <c r="R78" s="14"/>
      <c r="S78" s="14"/>
      <c r="T78" s="44"/>
      <c r="V78" s="44"/>
      <c r="W78" s="44"/>
    </row>
    <row r="79" spans="1:23" ht="15" customHeight="1" x14ac:dyDescent="0.15">
      <c r="C79" s="1"/>
      <c r="D79" s="1"/>
      <c r="N79" s="7"/>
      <c r="T79" s="44"/>
      <c r="V79" s="44"/>
      <c r="W79" s="44"/>
    </row>
    <row r="80" spans="1:23" ht="15" customHeight="1" x14ac:dyDescent="0.15">
      <c r="A80" s="1" t="s">
        <v>714</v>
      </c>
      <c r="B80" s="22"/>
      <c r="C80" s="22"/>
      <c r="D80" s="22"/>
      <c r="F80" s="1"/>
      <c r="G80" s="1"/>
      <c r="T80" s="44"/>
      <c r="V80" s="44"/>
      <c r="W80" s="44"/>
    </row>
    <row r="81" spans="1:25" ht="13.65" customHeight="1" x14ac:dyDescent="0.15">
      <c r="B81" s="64"/>
      <c r="C81" s="33"/>
      <c r="D81" s="33"/>
      <c r="E81" s="33"/>
      <c r="F81" s="79"/>
      <c r="G81" s="86"/>
      <c r="H81" s="83" t="s">
        <v>214</v>
      </c>
      <c r="I81" s="86"/>
      <c r="J81" s="86"/>
      <c r="K81" s="106"/>
      <c r="L81" s="86"/>
      <c r="M81" s="83" t="s">
        <v>215</v>
      </c>
      <c r="N81" s="86"/>
      <c r="O81" s="84"/>
      <c r="T81" s="44"/>
      <c r="V81" s="44"/>
      <c r="W81" s="44"/>
    </row>
    <row r="82" spans="1:25" ht="19.2" x14ac:dyDescent="0.15">
      <c r="B82" s="77"/>
      <c r="F82" s="96" t="s">
        <v>512</v>
      </c>
      <c r="G82" s="96" t="s">
        <v>210</v>
      </c>
      <c r="H82" s="96" t="s">
        <v>211</v>
      </c>
      <c r="I82" s="96" t="s">
        <v>520</v>
      </c>
      <c r="J82" s="102" t="s">
        <v>213</v>
      </c>
      <c r="K82" s="105" t="s">
        <v>512</v>
      </c>
      <c r="L82" s="96" t="s">
        <v>210</v>
      </c>
      <c r="M82" s="96" t="s">
        <v>211</v>
      </c>
      <c r="N82" s="96" t="s">
        <v>520</v>
      </c>
      <c r="O82" s="96" t="s">
        <v>213</v>
      </c>
      <c r="T82" s="44"/>
      <c r="V82" s="44"/>
      <c r="W82" s="44"/>
    </row>
    <row r="83" spans="1:25" ht="12" customHeight="1" x14ac:dyDescent="0.15">
      <c r="B83" s="35"/>
      <c r="C83" s="88"/>
      <c r="D83" s="88"/>
      <c r="E83" s="36"/>
      <c r="F83" s="37"/>
      <c r="G83" s="37"/>
      <c r="H83" s="37"/>
      <c r="I83" s="37"/>
      <c r="J83" s="66"/>
      <c r="K83" s="107">
        <f>F$16</f>
        <v>1983</v>
      </c>
      <c r="L83" s="2">
        <f>G$16</f>
        <v>667</v>
      </c>
      <c r="M83" s="2">
        <f>H$16</f>
        <v>1316</v>
      </c>
      <c r="N83" s="2">
        <f>I$16</f>
        <v>1123</v>
      </c>
      <c r="O83" s="2">
        <f>J$16</f>
        <v>1051</v>
      </c>
      <c r="P83" s="90"/>
      <c r="Q83" s="90"/>
      <c r="R83" s="90"/>
      <c r="S83" s="90"/>
      <c r="T83" s="44"/>
      <c r="V83" s="44"/>
      <c r="W83" s="44"/>
    </row>
    <row r="84" spans="1:25" ht="15" customHeight="1" x14ac:dyDescent="0.15">
      <c r="B84" s="34" t="s">
        <v>325</v>
      </c>
      <c r="C84" s="233"/>
      <c r="D84" s="233"/>
      <c r="F84" s="17">
        <v>118</v>
      </c>
      <c r="G84" s="17">
        <v>31</v>
      </c>
      <c r="H84" s="17">
        <v>87</v>
      </c>
      <c r="I84" s="17">
        <v>84</v>
      </c>
      <c r="J84" s="103">
        <v>81</v>
      </c>
      <c r="K84" s="108">
        <f t="shared" ref="K84:O89" si="25">F84/K$83*100</f>
        <v>5.9505799293998987</v>
      </c>
      <c r="L84" s="3">
        <f t="shared" si="25"/>
        <v>4.6476761619190405</v>
      </c>
      <c r="M84" s="3">
        <f t="shared" si="25"/>
        <v>6.6109422492401215</v>
      </c>
      <c r="N84" s="3">
        <f t="shared" si="25"/>
        <v>7.4799643811219951</v>
      </c>
      <c r="O84" s="3">
        <f t="shared" si="25"/>
        <v>7.7069457659372027</v>
      </c>
      <c r="P84" s="80"/>
      <c r="Q84" s="80"/>
      <c r="R84" s="80"/>
      <c r="S84" s="80"/>
      <c r="T84" s="44"/>
      <c r="V84" s="44"/>
      <c r="W84" s="44"/>
    </row>
    <row r="85" spans="1:25" ht="15" customHeight="1" x14ac:dyDescent="0.15">
      <c r="B85" s="34" t="s">
        <v>159</v>
      </c>
      <c r="C85" s="233"/>
      <c r="D85" s="233"/>
      <c r="F85" s="18">
        <v>124</v>
      </c>
      <c r="G85" s="18">
        <v>48</v>
      </c>
      <c r="H85" s="18">
        <v>76</v>
      </c>
      <c r="I85" s="18">
        <v>84</v>
      </c>
      <c r="J85" s="67">
        <v>80</v>
      </c>
      <c r="K85" s="109">
        <f t="shared" si="25"/>
        <v>6.253151790216843</v>
      </c>
      <c r="L85" s="4">
        <f t="shared" si="25"/>
        <v>7.1964017991004496</v>
      </c>
      <c r="M85" s="4">
        <f t="shared" si="25"/>
        <v>5.7750759878419453</v>
      </c>
      <c r="N85" s="4">
        <f t="shared" si="25"/>
        <v>7.4799643811219951</v>
      </c>
      <c r="O85" s="4">
        <f t="shared" si="25"/>
        <v>7.6117982873453851</v>
      </c>
      <c r="P85" s="80"/>
      <c r="Q85" s="80"/>
      <c r="R85" s="80"/>
      <c r="S85" s="80"/>
      <c r="T85" s="44"/>
      <c r="V85" s="44"/>
      <c r="W85" s="44"/>
    </row>
    <row r="86" spans="1:25" ht="15" customHeight="1" x14ac:dyDescent="0.15">
      <c r="B86" s="34" t="s">
        <v>160</v>
      </c>
      <c r="C86" s="233"/>
      <c r="D86" s="233"/>
      <c r="F86" s="18">
        <v>289</v>
      </c>
      <c r="G86" s="18">
        <v>105</v>
      </c>
      <c r="H86" s="18">
        <v>184</v>
      </c>
      <c r="I86" s="18">
        <v>184</v>
      </c>
      <c r="J86" s="67">
        <v>177</v>
      </c>
      <c r="K86" s="109">
        <f t="shared" si="25"/>
        <v>14.573877962682804</v>
      </c>
      <c r="L86" s="4">
        <f t="shared" si="25"/>
        <v>15.742128935532234</v>
      </c>
      <c r="M86" s="4">
        <f t="shared" si="25"/>
        <v>13.98176291793313</v>
      </c>
      <c r="N86" s="4">
        <f t="shared" si="25"/>
        <v>16.384683882457701</v>
      </c>
      <c r="O86" s="4">
        <f t="shared" si="25"/>
        <v>16.841103710751664</v>
      </c>
      <c r="P86" s="80"/>
      <c r="Q86" s="80"/>
      <c r="R86" s="80"/>
      <c r="S86" s="80"/>
      <c r="T86" s="44"/>
      <c r="V86" s="44"/>
      <c r="W86" s="44"/>
    </row>
    <row r="87" spans="1:25" ht="15" customHeight="1" x14ac:dyDescent="0.15">
      <c r="B87" s="34" t="s">
        <v>252</v>
      </c>
      <c r="C87" s="233"/>
      <c r="D87" s="233"/>
      <c r="F87" s="18">
        <v>314</v>
      </c>
      <c r="G87" s="18">
        <v>125</v>
      </c>
      <c r="H87" s="18">
        <v>189</v>
      </c>
      <c r="I87" s="18">
        <v>188</v>
      </c>
      <c r="J87" s="67">
        <v>178</v>
      </c>
      <c r="K87" s="109">
        <f t="shared" si="25"/>
        <v>15.834594049420069</v>
      </c>
      <c r="L87" s="4">
        <f t="shared" si="25"/>
        <v>18.740629685157419</v>
      </c>
      <c r="M87" s="4">
        <f t="shared" si="25"/>
        <v>14.361702127659576</v>
      </c>
      <c r="N87" s="4">
        <f t="shared" si="25"/>
        <v>16.74087266251113</v>
      </c>
      <c r="O87" s="4">
        <f t="shared" si="25"/>
        <v>16.936251189343484</v>
      </c>
      <c r="P87" s="80"/>
      <c r="Q87" s="80"/>
      <c r="R87" s="80"/>
      <c r="S87" s="80"/>
      <c r="T87" s="44"/>
      <c r="V87" s="44"/>
      <c r="W87" s="44"/>
    </row>
    <row r="88" spans="1:25" ht="15" customHeight="1" x14ac:dyDescent="0.15">
      <c r="B88" s="34" t="s">
        <v>326</v>
      </c>
      <c r="C88" s="233"/>
      <c r="D88" s="233"/>
      <c r="F88" s="18">
        <v>983</v>
      </c>
      <c r="G88" s="18">
        <v>324</v>
      </c>
      <c r="H88" s="18">
        <v>659</v>
      </c>
      <c r="I88" s="18">
        <v>470</v>
      </c>
      <c r="J88" s="67">
        <v>426</v>
      </c>
      <c r="K88" s="109">
        <f t="shared" si="25"/>
        <v>49.571356530509334</v>
      </c>
      <c r="L88" s="4">
        <f t="shared" si="25"/>
        <v>48.575712143928037</v>
      </c>
      <c r="M88" s="4">
        <f t="shared" si="25"/>
        <v>50.075987841945292</v>
      </c>
      <c r="N88" s="4">
        <f t="shared" si="25"/>
        <v>41.852181656277828</v>
      </c>
      <c r="O88" s="4">
        <f t="shared" si="25"/>
        <v>40.532825880114174</v>
      </c>
      <c r="P88" s="80"/>
      <c r="Q88" s="80"/>
      <c r="R88" s="80"/>
      <c r="S88" s="80"/>
      <c r="T88" s="44"/>
      <c r="V88" s="44"/>
      <c r="W88" s="44"/>
    </row>
    <row r="89" spans="1:25" ht="15" customHeight="1" x14ac:dyDescent="0.15">
      <c r="B89" s="35" t="s">
        <v>158</v>
      </c>
      <c r="C89" s="88"/>
      <c r="D89" s="88"/>
      <c r="E89" s="36"/>
      <c r="F89" s="19">
        <v>155</v>
      </c>
      <c r="G89" s="19">
        <v>34</v>
      </c>
      <c r="H89" s="19">
        <v>121</v>
      </c>
      <c r="I89" s="19">
        <v>113</v>
      </c>
      <c r="J89" s="72">
        <v>109</v>
      </c>
      <c r="K89" s="113">
        <f t="shared" si="25"/>
        <v>7.8164397377710539</v>
      </c>
      <c r="L89" s="5">
        <f t="shared" si="25"/>
        <v>5.0974512743628182</v>
      </c>
      <c r="M89" s="5">
        <f t="shared" si="25"/>
        <v>9.1945288753799392</v>
      </c>
      <c r="N89" s="5">
        <f t="shared" si="25"/>
        <v>10.062333036509349</v>
      </c>
      <c r="O89" s="5">
        <f t="shared" si="25"/>
        <v>10.371075166508087</v>
      </c>
      <c r="P89" s="23"/>
      <c r="Q89" s="80"/>
      <c r="R89" s="23"/>
      <c r="S89" s="23"/>
      <c r="T89" s="44"/>
      <c r="V89" s="44"/>
      <c r="W89" s="44"/>
    </row>
    <row r="90" spans="1:25" ht="15" customHeight="1" x14ac:dyDescent="0.15">
      <c r="B90" s="38" t="s">
        <v>1</v>
      </c>
      <c r="C90" s="78"/>
      <c r="D90" s="78"/>
      <c r="E90" s="28"/>
      <c r="F90" s="39">
        <f>SUM(F84:F89)</f>
        <v>1983</v>
      </c>
      <c r="G90" s="39">
        <f>SUM(G84:G89)</f>
        <v>667</v>
      </c>
      <c r="H90" s="39">
        <f>SUM(H84:H89)</f>
        <v>1316</v>
      </c>
      <c r="I90" s="39">
        <f>SUM(I84:I89)</f>
        <v>1123</v>
      </c>
      <c r="J90" s="68">
        <f>SUM(J84:J89)</f>
        <v>1051</v>
      </c>
      <c r="K90" s="110">
        <f>IF(SUM(K84:K89)&gt;100,"－",SUM(K84:K89))</f>
        <v>100</v>
      </c>
      <c r="L90" s="6">
        <f>IF(SUM(L84:L89)&gt;100,"－",SUM(L84:L89))</f>
        <v>100</v>
      </c>
      <c r="M90" s="6">
        <f>IF(SUM(M84:M89)&gt;100,"－",SUM(M84:M89))</f>
        <v>100</v>
      </c>
      <c r="N90" s="6">
        <f>IF(SUM(N84:N89)&gt;100,"－",SUM(N84:N89))</f>
        <v>99.999999999999986</v>
      </c>
      <c r="O90" s="6">
        <f>IF(SUM(O84:O89)&gt;100,"－",SUM(O84:O89))</f>
        <v>100</v>
      </c>
      <c r="P90" s="23"/>
      <c r="Q90" s="23"/>
      <c r="R90" s="23"/>
      <c r="S90" s="23"/>
      <c r="T90" s="44"/>
      <c r="V90" s="44"/>
      <c r="W90" s="44"/>
    </row>
    <row r="91" spans="1:25" ht="15" customHeight="1" x14ac:dyDescent="0.15">
      <c r="B91" s="38" t="s">
        <v>91</v>
      </c>
      <c r="C91" s="78"/>
      <c r="D91" s="78"/>
      <c r="E91" s="29"/>
      <c r="F91" s="41">
        <v>91.311817303516904</v>
      </c>
      <c r="G91" s="71">
        <v>91.518298323515182</v>
      </c>
      <c r="H91" s="71">
        <v>91.202442838530828</v>
      </c>
      <c r="I91" s="71">
        <v>89.356018051177045</v>
      </c>
      <c r="J91" s="71">
        <v>89.032343754313573</v>
      </c>
      <c r="K91" s="14"/>
      <c r="L91" s="14"/>
      <c r="M91" s="14"/>
      <c r="N91" s="14"/>
      <c r="O91" s="14"/>
      <c r="P91" s="14"/>
      <c r="Q91" s="14"/>
      <c r="R91" s="14"/>
      <c r="S91" s="14"/>
      <c r="T91" s="44"/>
      <c r="V91" s="44"/>
      <c r="W91" s="44"/>
    </row>
    <row r="92" spans="1:25" ht="15" customHeight="1" x14ac:dyDescent="0.15">
      <c r="B92" s="38" t="s">
        <v>374</v>
      </c>
      <c r="C92" s="78"/>
      <c r="D92" s="78"/>
      <c r="E92" s="29"/>
      <c r="F92" s="41">
        <v>93.021596173526348</v>
      </c>
      <c r="G92" s="71">
        <v>92.831921842885052</v>
      </c>
      <c r="H92" s="71">
        <v>93.07156412868197</v>
      </c>
      <c r="I92" s="71">
        <v>91.275160463162933</v>
      </c>
      <c r="J92" s="71">
        <v>90.986933271156687</v>
      </c>
      <c r="K92" s="14"/>
      <c r="L92" s="14"/>
      <c r="M92" s="14"/>
      <c r="N92" s="14"/>
      <c r="O92" s="14"/>
      <c r="P92" s="14"/>
      <c r="Q92" s="14"/>
      <c r="R92" s="14"/>
      <c r="S92" s="14"/>
      <c r="T92" s="44"/>
      <c r="V92" s="44"/>
      <c r="W92" s="44"/>
    </row>
    <row r="93" spans="1:25" ht="15" customHeight="1" x14ac:dyDescent="0.15">
      <c r="B93" s="38" t="s">
        <v>152</v>
      </c>
      <c r="C93" s="78"/>
      <c r="D93" s="78"/>
      <c r="E93" s="29"/>
      <c r="F93" s="41">
        <v>8.8888888888888893</v>
      </c>
      <c r="G93" s="71">
        <v>26.923076923076923</v>
      </c>
      <c r="H93" s="71">
        <v>8.8888888888888893</v>
      </c>
      <c r="I93" s="71">
        <v>4.7619047619047619</v>
      </c>
      <c r="J93" s="71">
        <v>4.7619047619047619</v>
      </c>
      <c r="K93" s="14"/>
      <c r="L93" s="14"/>
      <c r="M93" s="14"/>
      <c r="N93" s="14"/>
      <c r="O93" s="14"/>
      <c r="P93" s="14"/>
      <c r="Q93" s="14"/>
      <c r="R93" s="14"/>
      <c r="S93" s="14"/>
      <c r="T93" s="44"/>
      <c r="V93" s="44"/>
      <c r="W93" s="44"/>
    </row>
    <row r="94" spans="1:25" ht="15" customHeight="1" x14ac:dyDescent="0.15">
      <c r="B94" s="62"/>
      <c r="C94" s="62"/>
      <c r="D94" s="62"/>
      <c r="E94" s="53"/>
      <c r="F94" s="14"/>
      <c r="G94" s="14"/>
      <c r="H94" s="14"/>
      <c r="I94" s="14"/>
      <c r="J94" s="14"/>
      <c r="K94" s="14"/>
      <c r="L94" s="14"/>
      <c r="M94" s="44"/>
      <c r="T94" s="44"/>
      <c r="V94" s="44"/>
      <c r="W94" s="44"/>
    </row>
    <row r="95" spans="1:25" ht="15" customHeight="1" x14ac:dyDescent="0.15">
      <c r="A95" s="1" t="s">
        <v>715</v>
      </c>
      <c r="B95" s="22"/>
      <c r="C95" s="22"/>
      <c r="D95" s="22"/>
      <c r="H95" s="7"/>
      <c r="T95" s="44"/>
      <c r="V95" s="44"/>
      <c r="W95" s="44"/>
    </row>
    <row r="96" spans="1:25" ht="13.65" customHeight="1" x14ac:dyDescent="0.15">
      <c r="B96" s="64"/>
      <c r="C96" s="33"/>
      <c r="D96" s="79"/>
      <c r="E96" s="86"/>
      <c r="F96" s="83" t="s">
        <v>166</v>
      </c>
      <c r="G96" s="86"/>
      <c r="H96" s="86"/>
      <c r="I96" s="104"/>
      <c r="J96" s="86"/>
      <c r="K96" s="83" t="s">
        <v>3</v>
      </c>
      <c r="L96" s="86"/>
      <c r="M96" s="99"/>
      <c r="N96" s="86"/>
      <c r="O96" s="86"/>
      <c r="P96" s="126" t="s">
        <v>328</v>
      </c>
      <c r="Q96" s="86"/>
      <c r="R96" s="84"/>
      <c r="T96" s="44"/>
      <c r="V96" s="44"/>
      <c r="W96" s="44"/>
      <c r="X96" s="89"/>
      <c r="Y96" s="89"/>
    </row>
    <row r="97" spans="1:25" ht="19.2" x14ac:dyDescent="0.15">
      <c r="B97" s="93"/>
      <c r="C97" s="45"/>
      <c r="D97" s="96" t="s">
        <v>512</v>
      </c>
      <c r="E97" s="96" t="s">
        <v>210</v>
      </c>
      <c r="F97" s="96" t="s">
        <v>211</v>
      </c>
      <c r="G97" s="96" t="s">
        <v>520</v>
      </c>
      <c r="H97" s="102" t="s">
        <v>213</v>
      </c>
      <c r="I97" s="105" t="s">
        <v>512</v>
      </c>
      <c r="J97" s="96" t="s">
        <v>210</v>
      </c>
      <c r="K97" s="96" t="s">
        <v>211</v>
      </c>
      <c r="L97" s="96" t="s">
        <v>520</v>
      </c>
      <c r="M97" s="100" t="s">
        <v>213</v>
      </c>
      <c r="N97" s="105" t="s">
        <v>512</v>
      </c>
      <c r="O97" s="96" t="s">
        <v>210</v>
      </c>
      <c r="P97" s="96" t="s">
        <v>211</v>
      </c>
      <c r="Q97" s="96" t="s">
        <v>520</v>
      </c>
      <c r="R97" s="125" t="s">
        <v>213</v>
      </c>
      <c r="T97" s="44"/>
      <c r="V97" s="44"/>
      <c r="W97" s="44"/>
      <c r="X97" s="220"/>
      <c r="Y97" s="220"/>
    </row>
    <row r="98" spans="1:25" ht="10.8" x14ac:dyDescent="0.15">
      <c r="B98" s="93"/>
      <c r="C98" s="45"/>
      <c r="D98" s="96"/>
      <c r="E98" s="96"/>
      <c r="F98" s="96"/>
      <c r="G98" s="96"/>
      <c r="H98" s="102"/>
      <c r="I98" s="375">
        <v>1888</v>
      </c>
      <c r="J98" s="376">
        <v>643</v>
      </c>
      <c r="K98" s="376">
        <v>1245</v>
      </c>
      <c r="L98" s="376">
        <v>1064</v>
      </c>
      <c r="M98" s="377">
        <v>995</v>
      </c>
      <c r="N98" s="97"/>
      <c r="O98" s="96"/>
      <c r="P98" s="96"/>
      <c r="Q98" s="96"/>
      <c r="R98" s="96"/>
      <c r="T98" s="44"/>
      <c r="V98" s="44"/>
      <c r="W98" s="44"/>
      <c r="X98" s="220"/>
      <c r="Y98" s="220"/>
    </row>
    <row r="99" spans="1:25" ht="12" customHeight="1" x14ac:dyDescent="0.15">
      <c r="B99" s="65"/>
      <c r="C99" s="36"/>
      <c r="D99" s="37"/>
      <c r="E99" s="37"/>
      <c r="F99" s="37"/>
      <c r="G99" s="37"/>
      <c r="H99" s="66"/>
      <c r="I99" s="213">
        <f>D107</f>
        <v>69506</v>
      </c>
      <c r="J99" s="209">
        <f>E107</f>
        <v>36008</v>
      </c>
      <c r="K99" s="209">
        <f>F107</f>
        <v>33498</v>
      </c>
      <c r="L99" s="209">
        <f>G107</f>
        <v>34408</v>
      </c>
      <c r="M99" s="210">
        <f>H107</f>
        <v>30881</v>
      </c>
      <c r="N99" s="127"/>
      <c r="O99" s="37"/>
      <c r="P99" s="37"/>
      <c r="Q99" s="37"/>
      <c r="R99" s="37"/>
      <c r="T99" s="44"/>
      <c r="V99" s="44"/>
      <c r="W99" s="44"/>
      <c r="X99" s="53"/>
      <c r="Y99" s="53"/>
    </row>
    <row r="100" spans="1:25" ht="15" customHeight="1" x14ac:dyDescent="0.15">
      <c r="B100" s="32" t="s">
        <v>486</v>
      </c>
      <c r="C100" s="233"/>
      <c r="D100" s="17">
        <v>1247</v>
      </c>
      <c r="E100" s="17">
        <v>247</v>
      </c>
      <c r="F100" s="130">
        <v>1000</v>
      </c>
      <c r="G100" s="8">
        <v>576</v>
      </c>
      <c r="H100" s="130">
        <v>552</v>
      </c>
      <c r="I100" s="134">
        <f t="shared" ref="I100:M106" si="26">D100/I$99*100</f>
        <v>1.794089718873191</v>
      </c>
      <c r="J100" s="3">
        <f t="shared" si="26"/>
        <v>0.68595867584981118</v>
      </c>
      <c r="K100" s="177">
        <f t="shared" si="26"/>
        <v>2.9852528509164729</v>
      </c>
      <c r="L100" s="11">
        <f t="shared" si="26"/>
        <v>1.6740292955126714</v>
      </c>
      <c r="M100" s="128">
        <f t="shared" si="26"/>
        <v>1.7875068812538455</v>
      </c>
      <c r="N100" s="80">
        <v>0.66048728813559321</v>
      </c>
      <c r="O100" s="3">
        <v>0.38413685847589424</v>
      </c>
      <c r="P100" s="177">
        <v>0.80321285140562249</v>
      </c>
      <c r="Q100" s="11">
        <v>0.54135338345864659</v>
      </c>
      <c r="R100" s="15">
        <v>0.55477386934673367</v>
      </c>
      <c r="S100" s="187"/>
      <c r="T100" s="44"/>
      <c r="V100" s="44"/>
      <c r="W100" s="44"/>
      <c r="X100" s="23"/>
      <c r="Y100" s="23"/>
    </row>
    <row r="101" spans="1:25" ht="15" customHeight="1" x14ac:dyDescent="0.15">
      <c r="B101" s="34" t="s">
        <v>487</v>
      </c>
      <c r="C101" s="233"/>
      <c r="D101" s="18">
        <v>4882</v>
      </c>
      <c r="E101" s="18">
        <v>1537</v>
      </c>
      <c r="F101" s="137">
        <v>3345</v>
      </c>
      <c r="G101" s="9">
        <v>2532</v>
      </c>
      <c r="H101" s="137">
        <v>2365</v>
      </c>
      <c r="I101" s="134">
        <f t="shared" si="26"/>
        <v>7.0238540557649696</v>
      </c>
      <c r="J101" s="4">
        <f t="shared" si="26"/>
        <v>4.2684958898022662</v>
      </c>
      <c r="K101" s="178">
        <f t="shared" si="26"/>
        <v>9.9856707863156</v>
      </c>
      <c r="L101" s="12">
        <f t="shared" si="26"/>
        <v>7.3587537781911188</v>
      </c>
      <c r="M101" s="138">
        <f t="shared" si="26"/>
        <v>7.6584307502995372</v>
      </c>
      <c r="N101" s="80">
        <v>2.5858050847457625</v>
      </c>
      <c r="O101" s="4">
        <v>2.3903576982892689</v>
      </c>
      <c r="P101" s="178">
        <v>2.6867469879518073</v>
      </c>
      <c r="Q101" s="12">
        <v>2.3796992481203008</v>
      </c>
      <c r="R101" s="16">
        <v>2.3768844221105527</v>
      </c>
      <c r="S101" s="187"/>
      <c r="T101" s="44"/>
      <c r="V101" s="44"/>
      <c r="W101" s="44"/>
      <c r="X101" s="23"/>
      <c r="Y101" s="23"/>
    </row>
    <row r="102" spans="1:25" ht="15" customHeight="1" x14ac:dyDescent="0.15">
      <c r="B102" s="34" t="s">
        <v>488</v>
      </c>
      <c r="C102" s="233"/>
      <c r="D102" s="18">
        <v>6521</v>
      </c>
      <c r="E102" s="18">
        <v>2627</v>
      </c>
      <c r="F102" s="137">
        <v>3894</v>
      </c>
      <c r="G102" s="9">
        <v>3371</v>
      </c>
      <c r="H102" s="137">
        <v>3161</v>
      </c>
      <c r="I102" s="134">
        <f t="shared" si="26"/>
        <v>9.3819238626881134</v>
      </c>
      <c r="J102" s="4">
        <f t="shared" si="26"/>
        <v>7.2956009775605413</v>
      </c>
      <c r="K102" s="178">
        <f t="shared" si="26"/>
        <v>11.624574601468744</v>
      </c>
      <c r="L102" s="12">
        <f t="shared" si="26"/>
        <v>9.7971401999534997</v>
      </c>
      <c r="M102" s="138">
        <f t="shared" si="26"/>
        <v>10.236067484861241</v>
      </c>
      <c r="N102" s="80">
        <v>3.4539194915254239</v>
      </c>
      <c r="O102" s="4">
        <v>4.0855365474339038</v>
      </c>
      <c r="P102" s="178">
        <v>3.1277108433734941</v>
      </c>
      <c r="Q102" s="12">
        <v>3.1682330827067671</v>
      </c>
      <c r="R102" s="16">
        <v>3.1768844221105526</v>
      </c>
      <c r="S102" s="187"/>
      <c r="T102" s="44"/>
      <c r="V102" s="44"/>
      <c r="W102" s="44"/>
      <c r="X102" s="23"/>
      <c r="Y102" s="23"/>
    </row>
    <row r="103" spans="1:25" ht="15" customHeight="1" x14ac:dyDescent="0.15">
      <c r="B103" s="34" t="s">
        <v>489</v>
      </c>
      <c r="C103" s="233"/>
      <c r="D103" s="18">
        <v>11588</v>
      </c>
      <c r="E103" s="18">
        <v>5507</v>
      </c>
      <c r="F103" s="137">
        <v>6081</v>
      </c>
      <c r="G103" s="9">
        <v>6383</v>
      </c>
      <c r="H103" s="137">
        <v>5868</v>
      </c>
      <c r="I103" s="134">
        <f t="shared" si="26"/>
        <v>16.671941990619516</v>
      </c>
      <c r="J103" s="4">
        <f t="shared" si="26"/>
        <v>15.29382359475672</v>
      </c>
      <c r="K103" s="178">
        <f t="shared" si="26"/>
        <v>18.153322586423069</v>
      </c>
      <c r="L103" s="12">
        <f t="shared" si="26"/>
        <v>18.550918391071843</v>
      </c>
      <c r="M103" s="138">
        <f t="shared" si="26"/>
        <v>19.001975324633268</v>
      </c>
      <c r="N103" s="80">
        <v>6.1377118644067794</v>
      </c>
      <c r="O103" s="4">
        <v>8.5645412130637641</v>
      </c>
      <c r="P103" s="178">
        <v>4.8843373493975903</v>
      </c>
      <c r="Q103" s="12">
        <v>5.9990601503759402</v>
      </c>
      <c r="R103" s="16">
        <v>5.89748743718593</v>
      </c>
      <c r="S103" s="187"/>
      <c r="T103" s="44"/>
      <c r="V103" s="44"/>
      <c r="W103" s="44"/>
      <c r="X103" s="23"/>
      <c r="Y103" s="23"/>
    </row>
    <row r="104" spans="1:25" ht="15" customHeight="1" x14ac:dyDescent="0.15">
      <c r="B104" s="34" t="s">
        <v>490</v>
      </c>
      <c r="C104" s="233"/>
      <c r="D104" s="18">
        <v>19611</v>
      </c>
      <c r="E104" s="18">
        <v>10506</v>
      </c>
      <c r="F104" s="137">
        <v>9105</v>
      </c>
      <c r="G104" s="9">
        <v>10268</v>
      </c>
      <c r="H104" s="137">
        <v>9132</v>
      </c>
      <c r="I104" s="134">
        <f t="shared" si="26"/>
        <v>28.214830374356168</v>
      </c>
      <c r="J104" s="4">
        <f t="shared" si="26"/>
        <v>29.176849588980225</v>
      </c>
      <c r="K104" s="178">
        <f t="shared" si="26"/>
        <v>27.180727207594487</v>
      </c>
      <c r="L104" s="12">
        <f t="shared" si="26"/>
        <v>29.841897233201582</v>
      </c>
      <c r="M104" s="138">
        <f t="shared" si="26"/>
        <v>29.571581231177746</v>
      </c>
      <c r="N104" s="80">
        <v>10.38718220338983</v>
      </c>
      <c r="O104" s="4">
        <v>16.339035769828929</v>
      </c>
      <c r="P104" s="178">
        <v>7.3132530120481931</v>
      </c>
      <c r="Q104" s="12">
        <v>9.6503759398496243</v>
      </c>
      <c r="R104" s="16">
        <v>9.1778894472361809</v>
      </c>
      <c r="S104" s="187"/>
      <c r="T104" s="44"/>
      <c r="V104" s="44"/>
      <c r="W104" s="44"/>
      <c r="X104" s="23"/>
      <c r="Y104" s="23"/>
    </row>
    <row r="105" spans="1:25" ht="15" customHeight="1" x14ac:dyDescent="0.15">
      <c r="B105" s="34" t="s">
        <v>491</v>
      </c>
      <c r="C105" s="233"/>
      <c r="D105" s="18">
        <v>24041</v>
      </c>
      <c r="E105" s="18">
        <v>14702</v>
      </c>
      <c r="F105" s="137">
        <v>9339</v>
      </c>
      <c r="G105" s="9">
        <v>10349</v>
      </c>
      <c r="H105" s="137">
        <v>8918</v>
      </c>
      <c r="I105" s="134">
        <f t="shared" si="26"/>
        <v>34.588380859206396</v>
      </c>
      <c r="J105" s="4">
        <f t="shared" si="26"/>
        <v>40.829815596534104</v>
      </c>
      <c r="K105" s="178">
        <f t="shared" si="26"/>
        <v>27.87927637470894</v>
      </c>
      <c r="L105" s="12">
        <f t="shared" si="26"/>
        <v>30.077307602883053</v>
      </c>
      <c r="M105" s="138">
        <f t="shared" si="26"/>
        <v>28.87859849098151</v>
      </c>
      <c r="N105" s="80">
        <v>12.733580508474576</v>
      </c>
      <c r="O105" s="4">
        <v>22.864696734059098</v>
      </c>
      <c r="P105" s="178">
        <v>7.5012048192771088</v>
      </c>
      <c r="Q105" s="12">
        <v>9.7265037593984971</v>
      </c>
      <c r="R105" s="16">
        <v>8.962814070351758</v>
      </c>
      <c r="S105" s="187"/>
      <c r="T105" s="44"/>
      <c r="V105" s="44"/>
      <c r="W105" s="44"/>
      <c r="X105" s="23"/>
      <c r="Y105" s="23"/>
    </row>
    <row r="106" spans="1:25" ht="15" customHeight="1" x14ac:dyDescent="0.15">
      <c r="B106" s="35" t="s">
        <v>60</v>
      </c>
      <c r="C106" s="233"/>
      <c r="D106" s="18">
        <v>1616</v>
      </c>
      <c r="E106" s="18">
        <v>882</v>
      </c>
      <c r="F106" s="67">
        <v>734</v>
      </c>
      <c r="G106" s="18">
        <v>929</v>
      </c>
      <c r="H106" s="67">
        <v>885</v>
      </c>
      <c r="I106" s="134">
        <f t="shared" si="26"/>
        <v>2.3249791384916412</v>
      </c>
      <c r="J106" s="4">
        <f t="shared" si="26"/>
        <v>2.44945567651633</v>
      </c>
      <c r="K106" s="179">
        <f t="shared" si="26"/>
        <v>2.1911755925726908</v>
      </c>
      <c r="L106" s="4">
        <f t="shared" si="26"/>
        <v>2.6999534991862357</v>
      </c>
      <c r="M106" s="129">
        <f t="shared" si="26"/>
        <v>2.8658398367928499</v>
      </c>
      <c r="N106" s="80">
        <v>0.85593220338983056</v>
      </c>
      <c r="O106" s="4">
        <v>1.3716951788491447</v>
      </c>
      <c r="P106" s="179">
        <v>0.58955823293172693</v>
      </c>
      <c r="Q106" s="4">
        <v>0.87312030075187974</v>
      </c>
      <c r="R106" s="4">
        <v>0.88944723618090449</v>
      </c>
      <c r="S106" s="187"/>
      <c r="T106" s="44"/>
      <c r="V106" s="44"/>
      <c r="W106" s="44"/>
      <c r="X106" s="80"/>
      <c r="Y106" s="80"/>
    </row>
    <row r="107" spans="1:25" ht="15" customHeight="1" x14ac:dyDescent="0.15">
      <c r="B107" s="38" t="s">
        <v>1</v>
      </c>
      <c r="C107" s="78"/>
      <c r="D107" s="47">
        <f t="shared" ref="D107:R107" si="27">SUM(D100:D106)</f>
        <v>69506</v>
      </c>
      <c r="E107" s="47">
        <f t="shared" si="27"/>
        <v>36008</v>
      </c>
      <c r="F107" s="132">
        <f t="shared" si="27"/>
        <v>33498</v>
      </c>
      <c r="G107" s="47">
        <f t="shared" si="27"/>
        <v>34408</v>
      </c>
      <c r="H107" s="132">
        <f t="shared" si="27"/>
        <v>30881</v>
      </c>
      <c r="I107" s="135">
        <f t="shared" si="27"/>
        <v>100</v>
      </c>
      <c r="J107" s="71">
        <f t="shared" si="27"/>
        <v>100</v>
      </c>
      <c r="K107" s="193">
        <f t="shared" si="27"/>
        <v>100</v>
      </c>
      <c r="L107" s="71">
        <f t="shared" si="27"/>
        <v>100</v>
      </c>
      <c r="M107" s="133">
        <f t="shared" si="27"/>
        <v>100</v>
      </c>
      <c r="N107" s="136">
        <f t="shared" si="27"/>
        <v>36.814618644067799</v>
      </c>
      <c r="O107" s="71">
        <f t="shared" si="27"/>
        <v>56.000000000000007</v>
      </c>
      <c r="P107" s="193">
        <f t="shared" si="27"/>
        <v>26.906024096385543</v>
      </c>
      <c r="Q107" s="71">
        <f t="shared" si="27"/>
        <v>32.338345864661655</v>
      </c>
      <c r="R107" s="71">
        <f t="shared" si="27"/>
        <v>31.03618090452261</v>
      </c>
      <c r="T107" s="44"/>
      <c r="V107" s="44"/>
      <c r="W107" s="44"/>
      <c r="X107" s="23"/>
      <c r="Y107" s="23"/>
    </row>
    <row r="108" spans="1:25" ht="15" customHeight="1" x14ac:dyDescent="0.15">
      <c r="B108" s="62"/>
      <c r="C108" s="62"/>
      <c r="D108" s="111"/>
      <c r="E108" s="111"/>
      <c r="F108" s="111"/>
      <c r="G108" s="111"/>
      <c r="H108" s="111"/>
      <c r="I108" s="91"/>
      <c r="J108" s="54"/>
      <c r="K108" s="23"/>
      <c r="T108" s="44"/>
      <c r="V108" s="44"/>
      <c r="W108" s="44"/>
    </row>
    <row r="109" spans="1:25" ht="15" customHeight="1" x14ac:dyDescent="0.15">
      <c r="A109" s="1" t="s">
        <v>716</v>
      </c>
      <c r="B109" s="22"/>
      <c r="C109" s="22"/>
      <c r="D109" s="22"/>
      <c r="H109" s="7"/>
      <c r="N109" s="186"/>
      <c r="O109" s="186"/>
      <c r="P109" s="186"/>
      <c r="Q109" s="186"/>
      <c r="R109" s="186"/>
      <c r="T109" s="44"/>
      <c r="V109" s="44"/>
      <c r="W109" s="44"/>
    </row>
    <row r="110" spans="1:25" ht="13.65" customHeight="1" x14ac:dyDescent="0.15">
      <c r="B110" s="64"/>
      <c r="C110" s="33"/>
      <c r="D110" s="79"/>
      <c r="E110" s="86"/>
      <c r="F110" s="83" t="s">
        <v>327</v>
      </c>
      <c r="G110" s="86"/>
      <c r="H110" s="86"/>
      <c r="I110" s="104"/>
      <c r="J110" s="86"/>
      <c r="K110" s="83" t="s">
        <v>215</v>
      </c>
      <c r="L110" s="86"/>
      <c r="M110" s="99"/>
      <c r="N110" s="86"/>
      <c r="O110" s="86"/>
      <c r="P110" s="126" t="s">
        <v>328</v>
      </c>
      <c r="Q110" s="86"/>
      <c r="R110" s="84"/>
      <c r="T110" s="44"/>
      <c r="V110" s="44"/>
      <c r="W110" s="44"/>
      <c r="X110" s="89"/>
      <c r="Y110" s="89"/>
    </row>
    <row r="111" spans="1:25" ht="19.2" x14ac:dyDescent="0.15">
      <c r="B111" s="93"/>
      <c r="C111" s="45"/>
      <c r="D111" s="96" t="s">
        <v>512</v>
      </c>
      <c r="E111" s="96" t="s">
        <v>210</v>
      </c>
      <c r="F111" s="96" t="s">
        <v>211</v>
      </c>
      <c r="G111" s="96" t="s">
        <v>520</v>
      </c>
      <c r="H111" s="102" t="s">
        <v>213</v>
      </c>
      <c r="I111" s="105" t="s">
        <v>512</v>
      </c>
      <c r="J111" s="96" t="s">
        <v>210</v>
      </c>
      <c r="K111" s="96" t="s">
        <v>211</v>
      </c>
      <c r="L111" s="96" t="s">
        <v>520</v>
      </c>
      <c r="M111" s="100" t="s">
        <v>213</v>
      </c>
      <c r="N111" s="105" t="s">
        <v>512</v>
      </c>
      <c r="O111" s="96" t="s">
        <v>210</v>
      </c>
      <c r="P111" s="96" t="s">
        <v>211</v>
      </c>
      <c r="Q111" s="96" t="s">
        <v>520</v>
      </c>
      <c r="R111" s="125" t="s">
        <v>213</v>
      </c>
      <c r="T111" s="44"/>
      <c r="V111" s="44"/>
      <c r="W111" s="44"/>
      <c r="X111" s="220"/>
      <c r="Y111" s="220"/>
    </row>
    <row r="112" spans="1:25" ht="10.8" x14ac:dyDescent="0.15">
      <c r="B112" s="93"/>
      <c r="C112" s="45"/>
      <c r="D112" s="96"/>
      <c r="E112" s="96"/>
      <c r="F112" s="96"/>
      <c r="G112" s="96"/>
      <c r="H112" s="102"/>
      <c r="I112" s="375">
        <v>1883</v>
      </c>
      <c r="J112" s="376">
        <v>631</v>
      </c>
      <c r="K112" s="376">
        <v>1252</v>
      </c>
      <c r="L112" s="376">
        <v>1061</v>
      </c>
      <c r="M112" s="377">
        <v>993</v>
      </c>
      <c r="N112" s="97"/>
      <c r="O112" s="96"/>
      <c r="P112" s="96"/>
      <c r="Q112" s="96"/>
      <c r="R112" s="96"/>
      <c r="T112" s="44"/>
      <c r="V112" s="44"/>
      <c r="W112" s="44"/>
      <c r="X112" s="220"/>
      <c r="Y112" s="220"/>
    </row>
    <row r="113" spans="1:25" ht="12" customHeight="1" x14ac:dyDescent="0.15">
      <c r="B113" s="65"/>
      <c r="C113" s="36"/>
      <c r="D113" s="37"/>
      <c r="E113" s="37"/>
      <c r="F113" s="37"/>
      <c r="G113" s="37"/>
      <c r="H113" s="66"/>
      <c r="I113" s="213">
        <f>D123</f>
        <v>68642</v>
      </c>
      <c r="J113" s="209">
        <f>E123</f>
        <v>35043</v>
      </c>
      <c r="K113" s="209">
        <f>F123</f>
        <v>33599</v>
      </c>
      <c r="L113" s="209">
        <f>G123</f>
        <v>34199</v>
      </c>
      <c r="M113" s="210">
        <f>H123</f>
        <v>30715</v>
      </c>
      <c r="N113" s="127"/>
      <c r="O113" s="37"/>
      <c r="P113" s="37"/>
      <c r="Q113" s="37"/>
      <c r="R113" s="37"/>
      <c r="T113" s="44"/>
      <c r="V113" s="44"/>
      <c r="W113" s="44"/>
      <c r="X113" s="53"/>
      <c r="Y113" s="53"/>
    </row>
    <row r="114" spans="1:25" ht="15" customHeight="1" x14ac:dyDescent="0.15">
      <c r="B114" s="32" t="s">
        <v>343</v>
      </c>
      <c r="C114" s="233"/>
      <c r="D114" s="17">
        <v>4937</v>
      </c>
      <c r="E114" s="17">
        <v>3243</v>
      </c>
      <c r="F114" s="130">
        <v>1694</v>
      </c>
      <c r="G114" s="8">
        <v>3069</v>
      </c>
      <c r="H114" s="130">
        <v>3046</v>
      </c>
      <c r="I114" s="134">
        <f t="shared" ref="I114:I122" si="28">D114/I$113*100</f>
        <v>7.192389499140468</v>
      </c>
      <c r="J114" s="3">
        <f t="shared" ref="J114:J122" si="29">E114/J$113*100</f>
        <v>9.2543446622720662</v>
      </c>
      <c r="K114" s="177">
        <f t="shared" ref="K114:K122" si="30">F114/K$113*100</f>
        <v>5.0418167207357358</v>
      </c>
      <c r="L114" s="11">
        <f t="shared" ref="L114:L122" si="31">G114/L$113*100</f>
        <v>8.9739466066259244</v>
      </c>
      <c r="M114" s="128">
        <f t="shared" ref="M114:M122" si="32">H114/M$113*100</f>
        <v>9.916978674914537</v>
      </c>
      <c r="N114" s="80">
        <v>2.6218799787573022</v>
      </c>
      <c r="O114" s="3">
        <v>5.1394611727416795</v>
      </c>
      <c r="P114" s="177">
        <v>1.3530351437699681</v>
      </c>
      <c r="Q114" s="11">
        <v>2.8925541941564563</v>
      </c>
      <c r="R114" s="15">
        <v>3.0674723061430011</v>
      </c>
      <c r="S114" s="187"/>
      <c r="T114" s="44"/>
      <c r="V114" s="44"/>
      <c r="W114" s="44"/>
      <c r="X114" s="23"/>
      <c r="Y114" s="23"/>
    </row>
    <row r="115" spans="1:25" ht="15" customHeight="1" x14ac:dyDescent="0.15">
      <c r="B115" s="34" t="s">
        <v>61</v>
      </c>
      <c r="C115" s="233"/>
      <c r="D115" s="18">
        <v>3379</v>
      </c>
      <c r="E115" s="18">
        <v>2428</v>
      </c>
      <c r="F115" s="137">
        <v>951</v>
      </c>
      <c r="G115" s="9">
        <v>2438</v>
      </c>
      <c r="H115" s="137">
        <v>2134</v>
      </c>
      <c r="I115" s="134">
        <f t="shared" si="28"/>
        <v>4.9226421141575125</v>
      </c>
      <c r="J115" s="4">
        <f t="shared" si="29"/>
        <v>6.9286305396227483</v>
      </c>
      <c r="K115" s="178">
        <f t="shared" si="30"/>
        <v>2.8304413821839938</v>
      </c>
      <c r="L115" s="12">
        <f t="shared" si="31"/>
        <v>7.1288634170589784</v>
      </c>
      <c r="M115" s="138">
        <f t="shared" si="32"/>
        <v>6.9477454012697377</v>
      </c>
      <c r="N115" s="80">
        <v>1.7944768985661179</v>
      </c>
      <c r="O115" s="4">
        <v>3.8478605388272582</v>
      </c>
      <c r="P115" s="178">
        <v>0.75958466453674123</v>
      </c>
      <c r="Q115" s="12">
        <v>2.2978322337417532</v>
      </c>
      <c r="R115" s="16">
        <v>2.1490433031218528</v>
      </c>
      <c r="S115" s="187"/>
      <c r="T115" s="44"/>
      <c r="V115" s="44"/>
      <c r="W115" s="44"/>
      <c r="X115" s="23"/>
      <c r="Y115" s="23"/>
    </row>
    <row r="116" spans="1:25" ht="15" customHeight="1" x14ac:dyDescent="0.15">
      <c r="B116" s="34" t="s">
        <v>62</v>
      </c>
      <c r="C116" s="233"/>
      <c r="D116" s="18">
        <v>3286</v>
      </c>
      <c r="E116" s="18">
        <v>2095</v>
      </c>
      <c r="F116" s="137">
        <v>1191</v>
      </c>
      <c r="G116" s="9">
        <v>2667</v>
      </c>
      <c r="H116" s="137">
        <v>2360</v>
      </c>
      <c r="I116" s="134">
        <f t="shared" si="28"/>
        <v>4.7871565513825356</v>
      </c>
      <c r="J116" s="4">
        <f t="shared" si="29"/>
        <v>5.9783694318408811</v>
      </c>
      <c r="K116" s="178">
        <f t="shared" si="30"/>
        <v>3.5447483556058215</v>
      </c>
      <c r="L116" s="12">
        <f t="shared" si="31"/>
        <v>7.798473639580104</v>
      </c>
      <c r="M116" s="138">
        <f t="shared" si="32"/>
        <v>7.6835422432036466</v>
      </c>
      <c r="N116" s="80">
        <v>1.7450876261285184</v>
      </c>
      <c r="O116" s="4">
        <v>3.3201267828843104</v>
      </c>
      <c r="P116" s="178">
        <v>0.95127795527156545</v>
      </c>
      <c r="Q116" s="12">
        <v>2.5136663524976437</v>
      </c>
      <c r="R116" s="16">
        <v>2.3766364551863042</v>
      </c>
      <c r="S116" s="187"/>
      <c r="T116" s="44"/>
      <c r="V116" s="44"/>
      <c r="W116" s="44"/>
      <c r="X116" s="23"/>
      <c r="Y116" s="23"/>
    </row>
    <row r="117" spans="1:25" ht="15" customHeight="1" x14ac:dyDescent="0.15">
      <c r="B117" s="34" t="s">
        <v>63</v>
      </c>
      <c r="C117" s="233"/>
      <c r="D117" s="18">
        <v>12622</v>
      </c>
      <c r="E117" s="18">
        <v>7016</v>
      </c>
      <c r="F117" s="137">
        <v>5606</v>
      </c>
      <c r="G117" s="9">
        <v>7642</v>
      </c>
      <c r="H117" s="137">
        <v>6747</v>
      </c>
      <c r="I117" s="134">
        <f t="shared" si="28"/>
        <v>18.388158853180268</v>
      </c>
      <c r="J117" s="4">
        <f t="shared" si="29"/>
        <v>20.021116913506265</v>
      </c>
      <c r="K117" s="178">
        <f t="shared" si="30"/>
        <v>16.685020387511535</v>
      </c>
      <c r="L117" s="12">
        <f t="shared" si="31"/>
        <v>22.345682622298899</v>
      </c>
      <c r="M117" s="138">
        <f t="shared" si="32"/>
        <v>21.966465896141951</v>
      </c>
      <c r="N117" s="80">
        <v>6.7031332979288374</v>
      </c>
      <c r="O117" s="4">
        <v>11.118858954041205</v>
      </c>
      <c r="P117" s="178">
        <v>4.4776357827476039</v>
      </c>
      <c r="Q117" s="12">
        <v>7.2026390197926489</v>
      </c>
      <c r="R117" s="16">
        <v>6.7945619335347436</v>
      </c>
      <c r="S117" s="187"/>
      <c r="T117" s="44"/>
      <c r="V117" s="44"/>
      <c r="W117" s="44"/>
      <c r="X117" s="23"/>
      <c r="Y117" s="23"/>
    </row>
    <row r="118" spans="1:25" ht="15" customHeight="1" x14ac:dyDescent="0.15">
      <c r="B118" s="34" t="s">
        <v>64</v>
      </c>
      <c r="C118" s="233"/>
      <c r="D118" s="18">
        <v>12856</v>
      </c>
      <c r="E118" s="18">
        <v>5923</v>
      </c>
      <c r="F118" s="137">
        <v>6933</v>
      </c>
      <c r="G118" s="9">
        <v>6700</v>
      </c>
      <c r="H118" s="137">
        <v>6006</v>
      </c>
      <c r="I118" s="134">
        <f t="shared" si="28"/>
        <v>18.729058011130213</v>
      </c>
      <c r="J118" s="4">
        <f t="shared" si="29"/>
        <v>16.902091715891903</v>
      </c>
      <c r="K118" s="178">
        <f t="shared" si="30"/>
        <v>20.634542694723056</v>
      </c>
      <c r="L118" s="12">
        <f t="shared" si="31"/>
        <v>19.591216117430335</v>
      </c>
      <c r="M118" s="138">
        <f t="shared" si="32"/>
        <v>19.553963861305551</v>
      </c>
      <c r="N118" s="80">
        <v>6.8274030801911847</v>
      </c>
      <c r="O118" s="4">
        <v>9.3866877971473848</v>
      </c>
      <c r="P118" s="178">
        <v>5.5375399361022364</v>
      </c>
      <c r="Q118" s="12">
        <v>6.3147973609802071</v>
      </c>
      <c r="R118" s="16">
        <v>6.04833836858006</v>
      </c>
      <c r="S118" s="187"/>
      <c r="T118" s="44"/>
      <c r="V118" s="44"/>
      <c r="W118" s="44"/>
      <c r="X118" s="23"/>
      <c r="Y118" s="23"/>
    </row>
    <row r="119" spans="1:25" ht="15" customHeight="1" x14ac:dyDescent="0.15">
      <c r="B119" s="34" t="s">
        <v>65</v>
      </c>
      <c r="C119" s="233"/>
      <c r="D119" s="18">
        <v>11321</v>
      </c>
      <c r="E119" s="18">
        <v>5014</v>
      </c>
      <c r="F119" s="137">
        <v>6307</v>
      </c>
      <c r="G119" s="9">
        <v>4728</v>
      </c>
      <c r="H119" s="137">
        <v>4272</v>
      </c>
      <c r="I119" s="134">
        <f t="shared" si="28"/>
        <v>16.492817808338916</v>
      </c>
      <c r="J119" s="4">
        <f t="shared" si="29"/>
        <v>14.308135718973833</v>
      </c>
      <c r="K119" s="178">
        <f t="shared" si="30"/>
        <v>18.771392005714453</v>
      </c>
      <c r="L119" s="12">
        <f t="shared" si="31"/>
        <v>13.824965642270243</v>
      </c>
      <c r="M119" s="138">
        <f t="shared" si="32"/>
        <v>13.908513755494059</v>
      </c>
      <c r="N119" s="80">
        <v>6.0122145512480083</v>
      </c>
      <c r="O119" s="4">
        <v>7.9461172741679871</v>
      </c>
      <c r="P119" s="178">
        <v>5.0375399361022364</v>
      </c>
      <c r="Q119" s="12">
        <v>4.4561734213006599</v>
      </c>
      <c r="R119" s="16">
        <v>4.3021148036253773</v>
      </c>
      <c r="S119" s="187"/>
      <c r="T119" s="44"/>
      <c r="V119" s="44"/>
      <c r="W119" s="44"/>
      <c r="X119" s="23"/>
      <c r="Y119" s="23"/>
    </row>
    <row r="120" spans="1:25" ht="15" customHeight="1" x14ac:dyDescent="0.15">
      <c r="B120" s="34" t="s">
        <v>66</v>
      </c>
      <c r="C120" s="233"/>
      <c r="D120" s="18">
        <v>11686</v>
      </c>
      <c r="E120" s="18">
        <v>5564</v>
      </c>
      <c r="F120" s="137">
        <v>6122</v>
      </c>
      <c r="G120" s="9">
        <v>3916</v>
      </c>
      <c r="H120" s="137">
        <v>3406</v>
      </c>
      <c r="I120" s="134">
        <f t="shared" si="28"/>
        <v>17.024562221380496</v>
      </c>
      <c r="J120" s="4">
        <f t="shared" si="29"/>
        <v>15.877636047142083</v>
      </c>
      <c r="K120" s="178">
        <f t="shared" si="30"/>
        <v>18.220780380368463</v>
      </c>
      <c r="L120" s="12">
        <f t="shared" si="31"/>
        <v>11.450627211321969</v>
      </c>
      <c r="M120" s="138">
        <f t="shared" si="32"/>
        <v>11.089044440826958</v>
      </c>
      <c r="N120" s="80">
        <v>6.2060541688794473</v>
      </c>
      <c r="O120" s="4">
        <v>8.8177496038034864</v>
      </c>
      <c r="P120" s="178">
        <v>4.8897763578274764</v>
      </c>
      <c r="Q120" s="12">
        <v>3.6908576814326106</v>
      </c>
      <c r="R120" s="16">
        <v>3.430010070493454</v>
      </c>
      <c r="S120" s="187"/>
      <c r="T120" s="44"/>
      <c r="V120" s="44"/>
      <c r="W120" s="44"/>
      <c r="X120" s="23"/>
      <c r="Y120" s="23"/>
    </row>
    <row r="121" spans="1:25" ht="15" customHeight="1" x14ac:dyDescent="0.15">
      <c r="B121" s="34" t="s">
        <v>67</v>
      </c>
      <c r="C121" s="233"/>
      <c r="D121" s="18">
        <v>7789</v>
      </c>
      <c r="E121" s="18">
        <v>3536</v>
      </c>
      <c r="F121" s="137">
        <v>4253</v>
      </c>
      <c r="G121" s="9">
        <v>2310</v>
      </c>
      <c r="H121" s="137">
        <v>2072</v>
      </c>
      <c r="I121" s="134">
        <f t="shared" si="28"/>
        <v>11.347280090906441</v>
      </c>
      <c r="J121" s="4">
        <f t="shared" si="29"/>
        <v>10.090460291641698</v>
      </c>
      <c r="K121" s="178">
        <f t="shared" si="30"/>
        <v>12.658114824845978</v>
      </c>
      <c r="L121" s="12">
        <f t="shared" si="31"/>
        <v>6.7545834673528464</v>
      </c>
      <c r="M121" s="138">
        <f t="shared" si="32"/>
        <v>6.7458896304737097</v>
      </c>
      <c r="N121" s="80">
        <v>4.1364843335103556</v>
      </c>
      <c r="O121" s="4">
        <v>5.6038034865293183</v>
      </c>
      <c r="P121" s="178">
        <v>3.3969648562300319</v>
      </c>
      <c r="Q121" s="12">
        <v>2.1771913289349669</v>
      </c>
      <c r="R121" s="16">
        <v>2.0866062437059414</v>
      </c>
      <c r="S121" s="187"/>
      <c r="T121" s="44"/>
      <c r="V121" s="44"/>
      <c r="W121" s="44"/>
      <c r="X121" s="23"/>
      <c r="Y121" s="23"/>
    </row>
    <row r="122" spans="1:25" ht="15" customHeight="1" x14ac:dyDescent="0.15">
      <c r="B122" s="35" t="s">
        <v>68</v>
      </c>
      <c r="C122" s="233"/>
      <c r="D122" s="18">
        <v>766</v>
      </c>
      <c r="E122" s="18">
        <v>224</v>
      </c>
      <c r="F122" s="67">
        <v>542</v>
      </c>
      <c r="G122" s="18">
        <v>729</v>
      </c>
      <c r="H122" s="67">
        <v>672</v>
      </c>
      <c r="I122" s="134">
        <f t="shared" si="28"/>
        <v>1.1159348503831474</v>
      </c>
      <c r="J122" s="4">
        <f t="shared" si="29"/>
        <v>0.63921467910852381</v>
      </c>
      <c r="K122" s="179">
        <f t="shared" si="30"/>
        <v>1.6131432483109616</v>
      </c>
      <c r="L122" s="4">
        <f t="shared" si="31"/>
        <v>2.1316412760607037</v>
      </c>
      <c r="M122" s="129">
        <f t="shared" si="32"/>
        <v>2.1878560963698517</v>
      </c>
      <c r="N122" s="80">
        <v>0.40679766330323952</v>
      </c>
      <c r="O122" s="4">
        <v>0.3549920760697306</v>
      </c>
      <c r="P122" s="179">
        <v>0.43290734824281152</v>
      </c>
      <c r="Q122" s="4">
        <v>0.68708765315739873</v>
      </c>
      <c r="R122" s="4">
        <v>0.67673716012084595</v>
      </c>
      <c r="S122" s="187"/>
      <c r="T122" s="44"/>
      <c r="V122" s="44"/>
      <c r="W122" s="44"/>
      <c r="X122" s="80"/>
      <c r="Y122" s="80"/>
    </row>
    <row r="123" spans="1:25" ht="15" customHeight="1" x14ac:dyDescent="0.15">
      <c r="B123" s="38" t="s">
        <v>1</v>
      </c>
      <c r="C123" s="78"/>
      <c r="D123" s="47">
        <f t="shared" ref="D123:E123" si="33">SUM(D114:D122)</f>
        <v>68642</v>
      </c>
      <c r="E123" s="47">
        <f t="shared" si="33"/>
        <v>35043</v>
      </c>
      <c r="F123" s="132">
        <f t="shared" ref="F123" si="34">SUM(F114:F122)</f>
        <v>33599</v>
      </c>
      <c r="G123" s="47">
        <f t="shared" ref="G123" si="35">SUM(G114:G122)</f>
        <v>34199</v>
      </c>
      <c r="H123" s="132">
        <f t="shared" ref="H123" si="36">SUM(H114:H122)</f>
        <v>30715</v>
      </c>
      <c r="I123" s="135">
        <f>SUM(I114:I122)</f>
        <v>99.999999999999986</v>
      </c>
      <c r="J123" s="71">
        <f t="shared" ref="J123" si="37">SUM(J114:J122)</f>
        <v>99.999999999999986</v>
      </c>
      <c r="K123" s="193">
        <f t="shared" ref="K123" si="38">SUM(K114:K122)</f>
        <v>100.00000000000001</v>
      </c>
      <c r="L123" s="71">
        <f t="shared" ref="L123" si="39">SUM(L114:L122)</f>
        <v>100</v>
      </c>
      <c r="M123" s="133">
        <f t="shared" ref="M123:R123" si="40">SUM(M114:M122)</f>
        <v>100</v>
      </c>
      <c r="N123" s="136">
        <f>SUM(N114:N122)</f>
        <v>36.45353159851301</v>
      </c>
      <c r="O123" s="71">
        <f t="shared" si="40"/>
        <v>55.53565768621236</v>
      </c>
      <c r="P123" s="193">
        <f t="shared" si="40"/>
        <v>26.836261980830667</v>
      </c>
      <c r="Q123" s="71">
        <f t="shared" si="40"/>
        <v>32.232799245994343</v>
      </c>
      <c r="R123" s="71">
        <f t="shared" si="40"/>
        <v>30.931520644511579</v>
      </c>
      <c r="T123" s="44"/>
      <c r="V123" s="44"/>
      <c r="W123" s="44"/>
      <c r="X123" s="23"/>
      <c r="Y123" s="23"/>
    </row>
    <row r="124" spans="1:25" ht="15" customHeight="1" x14ac:dyDescent="0.15">
      <c r="B124" s="62"/>
      <c r="C124" s="62"/>
      <c r="D124" s="62"/>
      <c r="E124" s="62"/>
      <c r="F124" s="45"/>
      <c r="G124" s="91"/>
      <c r="H124" s="91"/>
      <c r="I124" s="91"/>
      <c r="J124" s="54"/>
      <c r="K124" s="23"/>
      <c r="T124" s="44"/>
      <c r="V124" s="44"/>
      <c r="W124" s="44"/>
    </row>
    <row r="125" spans="1:25" ht="15" customHeight="1" x14ac:dyDescent="0.15">
      <c r="A125" s="73" t="s">
        <v>748</v>
      </c>
      <c r="C125" s="1"/>
      <c r="D125" s="1"/>
      <c r="N125" s="7"/>
      <c r="T125" s="44"/>
      <c r="V125" s="44"/>
      <c r="W125" s="44"/>
    </row>
    <row r="126" spans="1:25" ht="15" customHeight="1" x14ac:dyDescent="0.15">
      <c r="A126" s="1" t="s">
        <v>716</v>
      </c>
      <c r="B126" s="22"/>
      <c r="C126" s="22"/>
      <c r="D126" s="22"/>
      <c r="H126" s="7"/>
      <c r="T126" s="44"/>
      <c r="V126" s="44"/>
      <c r="W126" s="44"/>
    </row>
    <row r="127" spans="1:25" ht="13.65" customHeight="1" x14ac:dyDescent="0.15">
      <c r="B127" s="64"/>
      <c r="C127" s="33"/>
      <c r="D127" s="79"/>
      <c r="E127" s="86"/>
      <c r="F127" s="83" t="s">
        <v>166</v>
      </c>
      <c r="G127" s="86"/>
      <c r="H127" s="86"/>
      <c r="I127" s="104"/>
      <c r="J127" s="86"/>
      <c r="K127" s="83" t="s">
        <v>3</v>
      </c>
      <c r="L127" s="86"/>
      <c r="M127" s="99"/>
      <c r="N127" s="86"/>
      <c r="O127" s="86"/>
      <c r="P127" s="126" t="s">
        <v>328</v>
      </c>
      <c r="Q127" s="86"/>
      <c r="R127" s="84"/>
      <c r="T127" s="44"/>
      <c r="V127" s="44"/>
      <c r="W127" s="44"/>
      <c r="X127" s="89"/>
      <c r="Y127" s="89"/>
    </row>
    <row r="128" spans="1:25" ht="19.2" x14ac:dyDescent="0.15">
      <c r="B128" s="93"/>
      <c r="C128" s="45"/>
      <c r="D128" s="96" t="s">
        <v>512</v>
      </c>
      <c r="E128" s="96" t="s">
        <v>210</v>
      </c>
      <c r="F128" s="96" t="s">
        <v>211</v>
      </c>
      <c r="G128" s="96" t="s">
        <v>520</v>
      </c>
      <c r="H128" s="102" t="s">
        <v>213</v>
      </c>
      <c r="I128" s="105" t="s">
        <v>512</v>
      </c>
      <c r="J128" s="96" t="s">
        <v>210</v>
      </c>
      <c r="K128" s="96" t="s">
        <v>211</v>
      </c>
      <c r="L128" s="96" t="s">
        <v>520</v>
      </c>
      <c r="M128" s="100" t="s">
        <v>213</v>
      </c>
      <c r="N128" s="105" t="s">
        <v>512</v>
      </c>
      <c r="O128" s="96" t="s">
        <v>210</v>
      </c>
      <c r="P128" s="96" t="s">
        <v>211</v>
      </c>
      <c r="Q128" s="96" t="s">
        <v>520</v>
      </c>
      <c r="R128" s="125" t="s">
        <v>213</v>
      </c>
      <c r="T128" s="44"/>
      <c r="V128" s="44"/>
      <c r="W128" s="44"/>
      <c r="X128" s="220"/>
      <c r="Y128" s="220"/>
    </row>
    <row r="129" spans="1:27" ht="10.8" x14ac:dyDescent="0.15">
      <c r="B129" s="93"/>
      <c r="C129" s="45"/>
      <c r="D129" s="96"/>
      <c r="E129" s="96"/>
      <c r="F129" s="96"/>
      <c r="G129" s="96"/>
      <c r="H129" s="102"/>
      <c r="I129" s="375">
        <v>371</v>
      </c>
      <c r="J129" s="376">
        <v>266</v>
      </c>
      <c r="K129" s="376">
        <v>105</v>
      </c>
      <c r="L129" s="376">
        <v>34</v>
      </c>
      <c r="M129" s="377">
        <v>26</v>
      </c>
      <c r="N129" s="97"/>
      <c r="O129" s="96"/>
      <c r="P129" s="96"/>
      <c r="Q129" s="96"/>
      <c r="R129" s="96"/>
      <c r="T129" s="44"/>
      <c r="V129" s="44"/>
      <c r="W129" s="44"/>
      <c r="X129" s="220"/>
      <c r="Y129" s="220"/>
    </row>
    <row r="130" spans="1:27" ht="12" customHeight="1" x14ac:dyDescent="0.15">
      <c r="B130" s="65"/>
      <c r="C130" s="36"/>
      <c r="D130" s="37"/>
      <c r="E130" s="37"/>
      <c r="F130" s="37"/>
      <c r="G130" s="37"/>
      <c r="H130" s="66"/>
      <c r="I130" s="213">
        <f>D140</f>
        <v>21868</v>
      </c>
      <c r="J130" s="209">
        <f>E140</f>
        <v>16939</v>
      </c>
      <c r="K130" s="209">
        <f>F140</f>
        <v>4929</v>
      </c>
      <c r="L130" s="209">
        <f>G140</f>
        <v>1715</v>
      </c>
      <c r="M130" s="210">
        <f>H140</f>
        <v>1158</v>
      </c>
      <c r="N130" s="127"/>
      <c r="O130" s="37"/>
      <c r="P130" s="37"/>
      <c r="Q130" s="37"/>
      <c r="R130" s="37"/>
      <c r="T130" s="44"/>
      <c r="V130" s="44"/>
      <c r="W130" s="44"/>
      <c r="X130" s="53"/>
      <c r="Y130" s="53"/>
    </row>
    <row r="131" spans="1:27" ht="15" customHeight="1" x14ac:dyDescent="0.15">
      <c r="B131" s="32" t="s">
        <v>343</v>
      </c>
      <c r="C131" s="233"/>
      <c r="D131" s="17">
        <v>3632</v>
      </c>
      <c r="E131" s="17">
        <v>2643</v>
      </c>
      <c r="F131" s="130">
        <v>989</v>
      </c>
      <c r="G131" s="8">
        <v>177</v>
      </c>
      <c r="H131" s="130">
        <v>177</v>
      </c>
      <c r="I131" s="134">
        <f>D131/I$130*100</f>
        <v>16.608743369306751</v>
      </c>
      <c r="J131" s="3">
        <f>E131/J$130*100</f>
        <v>15.603046224688589</v>
      </c>
      <c r="K131" s="177">
        <f>F131/K$130*100</f>
        <v>20.064921890850069</v>
      </c>
      <c r="L131" s="11">
        <f>G131/L$130*100</f>
        <v>10.320699708454811</v>
      </c>
      <c r="M131" s="128">
        <f>H131/M$130*100</f>
        <v>15.284974093264248</v>
      </c>
      <c r="N131" s="80">
        <v>9.7897574123989219</v>
      </c>
      <c r="O131" s="3">
        <v>9.936090225563909</v>
      </c>
      <c r="P131" s="177">
        <v>9.4190476190476193</v>
      </c>
      <c r="Q131" s="11">
        <v>5.2058823529411766</v>
      </c>
      <c r="R131" s="15">
        <v>6.8076923076923075</v>
      </c>
      <c r="S131" s="187"/>
      <c r="T131" s="44"/>
      <c r="V131" s="44"/>
      <c r="W131" s="44"/>
      <c r="X131" s="23"/>
      <c r="Y131" s="23"/>
    </row>
    <row r="132" spans="1:27" ht="15" customHeight="1" x14ac:dyDescent="0.15">
      <c r="B132" s="34" t="s">
        <v>61</v>
      </c>
      <c r="C132" s="233"/>
      <c r="D132" s="18">
        <v>1611</v>
      </c>
      <c r="E132" s="18">
        <v>1349</v>
      </c>
      <c r="F132" s="137">
        <v>262</v>
      </c>
      <c r="G132" s="9">
        <v>125</v>
      </c>
      <c r="H132" s="137">
        <v>64</v>
      </c>
      <c r="I132" s="134">
        <f t="shared" ref="I132:I139" si="41">D132/I$130*100</f>
        <v>7.3669288458020858</v>
      </c>
      <c r="J132" s="4">
        <f t="shared" ref="J132:J139" si="42">E132/J$130*100</f>
        <v>7.9638703583446491</v>
      </c>
      <c r="K132" s="178">
        <f t="shared" ref="K132:K139" si="43">F132/K$130*100</f>
        <v>5.3154798133495644</v>
      </c>
      <c r="L132" s="12">
        <f t="shared" ref="L132:L139" si="44">G132/L$130*100</f>
        <v>7.2886297376093294</v>
      </c>
      <c r="M132" s="138">
        <f t="shared" ref="M132:M139" si="45">H132/M$130*100</f>
        <v>5.5267702936096716</v>
      </c>
      <c r="N132" s="80">
        <v>4.342318059299191</v>
      </c>
      <c r="O132" s="4">
        <v>5.0714285714285712</v>
      </c>
      <c r="P132" s="178">
        <v>2.4952380952380953</v>
      </c>
      <c r="Q132" s="12">
        <v>3.6764705882352939</v>
      </c>
      <c r="R132" s="16">
        <v>2.4615384615384617</v>
      </c>
      <c r="S132" s="187"/>
      <c r="T132" s="44"/>
      <c r="V132" s="44"/>
      <c r="W132" s="44"/>
      <c r="X132" s="23"/>
      <c r="Y132" s="23"/>
    </row>
    <row r="133" spans="1:27" ht="15" customHeight="1" x14ac:dyDescent="0.15">
      <c r="B133" s="34" t="s">
        <v>62</v>
      </c>
      <c r="C133" s="233"/>
      <c r="D133" s="18">
        <v>1338</v>
      </c>
      <c r="E133" s="18">
        <v>1064</v>
      </c>
      <c r="F133" s="137">
        <v>274</v>
      </c>
      <c r="G133" s="9">
        <v>110</v>
      </c>
      <c r="H133" s="137">
        <v>65</v>
      </c>
      <c r="I133" s="134">
        <f t="shared" si="41"/>
        <v>6.1185293579659783</v>
      </c>
      <c r="J133" s="4">
        <f t="shared" si="42"/>
        <v>6.2813625361591585</v>
      </c>
      <c r="K133" s="178">
        <f t="shared" si="43"/>
        <v>5.5589369040373304</v>
      </c>
      <c r="L133" s="12">
        <f t="shared" si="44"/>
        <v>6.4139941690962097</v>
      </c>
      <c r="M133" s="138">
        <f t="shared" si="45"/>
        <v>5.6131260794473237</v>
      </c>
      <c r="N133" s="80">
        <v>3.6064690026954178</v>
      </c>
      <c r="O133" s="4">
        <v>4</v>
      </c>
      <c r="P133" s="178">
        <v>2.6095238095238096</v>
      </c>
      <c r="Q133" s="12">
        <v>3.2352941176470589</v>
      </c>
      <c r="R133" s="16">
        <v>2.5</v>
      </c>
      <c r="S133" s="187"/>
      <c r="T133" s="44"/>
      <c r="V133" s="44"/>
      <c r="W133" s="44"/>
      <c r="X133" s="23"/>
      <c r="Y133" s="23"/>
    </row>
    <row r="134" spans="1:27" ht="15" customHeight="1" x14ac:dyDescent="0.15">
      <c r="B134" s="34" t="s">
        <v>63</v>
      </c>
      <c r="C134" s="233"/>
      <c r="D134" s="18">
        <v>3888</v>
      </c>
      <c r="E134" s="18">
        <v>3213</v>
      </c>
      <c r="F134" s="137">
        <v>675</v>
      </c>
      <c r="G134" s="9">
        <v>380</v>
      </c>
      <c r="H134" s="137">
        <v>244</v>
      </c>
      <c r="I134" s="134">
        <f t="shared" si="41"/>
        <v>17.779403694896654</v>
      </c>
      <c r="J134" s="4">
        <f t="shared" si="42"/>
        <v>18.968061869059564</v>
      </c>
      <c r="K134" s="178">
        <f t="shared" si="43"/>
        <v>13.694461351186854</v>
      </c>
      <c r="L134" s="12">
        <f t="shared" si="44"/>
        <v>22.157434402332363</v>
      </c>
      <c r="M134" s="138">
        <f t="shared" si="45"/>
        <v>21.070811744386873</v>
      </c>
      <c r="N134" s="80">
        <v>10.479784366576819</v>
      </c>
      <c r="O134" s="4">
        <v>12.078947368421053</v>
      </c>
      <c r="P134" s="178">
        <v>6.4285714285714288</v>
      </c>
      <c r="Q134" s="12">
        <v>11.176470588235293</v>
      </c>
      <c r="R134" s="16">
        <v>9.384615384615385</v>
      </c>
      <c r="S134" s="187"/>
      <c r="T134" s="44"/>
      <c r="V134" s="44"/>
      <c r="W134" s="44"/>
      <c r="X134" s="23"/>
      <c r="Y134" s="23"/>
    </row>
    <row r="135" spans="1:27" ht="15" customHeight="1" x14ac:dyDescent="0.15">
      <c r="B135" s="34" t="s">
        <v>64</v>
      </c>
      <c r="C135" s="233"/>
      <c r="D135" s="18">
        <v>3249</v>
      </c>
      <c r="E135" s="18">
        <v>2507</v>
      </c>
      <c r="F135" s="137">
        <v>742</v>
      </c>
      <c r="G135" s="9">
        <v>318</v>
      </c>
      <c r="H135" s="137">
        <v>207</v>
      </c>
      <c r="I135" s="134">
        <f t="shared" si="41"/>
        <v>14.857325772818729</v>
      </c>
      <c r="J135" s="4">
        <f t="shared" si="42"/>
        <v>14.800165299014109</v>
      </c>
      <c r="K135" s="178">
        <f t="shared" si="43"/>
        <v>15.053763440860216</v>
      </c>
      <c r="L135" s="12">
        <f t="shared" si="44"/>
        <v>18.542274052478135</v>
      </c>
      <c r="M135" s="138">
        <f t="shared" si="45"/>
        <v>17.875647668393782</v>
      </c>
      <c r="N135" s="80">
        <v>8.7574123989218329</v>
      </c>
      <c r="O135" s="4">
        <v>9.4248120300751879</v>
      </c>
      <c r="P135" s="178">
        <v>7.0666666666666664</v>
      </c>
      <c r="Q135" s="12">
        <v>9.3529411764705888</v>
      </c>
      <c r="R135" s="16">
        <v>7.9615384615384617</v>
      </c>
      <c r="S135" s="187"/>
      <c r="T135" s="44"/>
      <c r="V135" s="44"/>
      <c r="W135" s="44"/>
      <c r="X135" s="23"/>
      <c r="Y135" s="23"/>
    </row>
    <row r="136" spans="1:27" ht="15" customHeight="1" x14ac:dyDescent="0.15">
      <c r="B136" s="34" t="s">
        <v>65</v>
      </c>
      <c r="C136" s="233"/>
      <c r="D136" s="18">
        <v>2818</v>
      </c>
      <c r="E136" s="18">
        <v>2151</v>
      </c>
      <c r="F136" s="137">
        <v>667</v>
      </c>
      <c r="G136" s="9">
        <v>239</v>
      </c>
      <c r="H136" s="137">
        <v>166</v>
      </c>
      <c r="I136" s="134">
        <f t="shared" si="41"/>
        <v>12.886409365282606</v>
      </c>
      <c r="J136" s="4">
        <f t="shared" si="42"/>
        <v>12.698506405336795</v>
      </c>
      <c r="K136" s="178">
        <f t="shared" si="43"/>
        <v>13.532156624061676</v>
      </c>
      <c r="L136" s="12">
        <f t="shared" si="44"/>
        <v>13.935860058309038</v>
      </c>
      <c r="M136" s="138">
        <f t="shared" si="45"/>
        <v>14.335060449050086</v>
      </c>
      <c r="N136" s="80">
        <v>7.5956873315363884</v>
      </c>
      <c r="O136" s="4">
        <v>8.0864661654135332</v>
      </c>
      <c r="P136" s="178">
        <v>6.352380952380952</v>
      </c>
      <c r="Q136" s="12">
        <v>7.0294117647058822</v>
      </c>
      <c r="R136" s="16">
        <v>6.384615384615385</v>
      </c>
      <c r="S136" s="187"/>
      <c r="T136" s="44"/>
      <c r="V136" s="44"/>
      <c r="W136" s="44"/>
      <c r="X136" s="23"/>
      <c r="Y136" s="23"/>
    </row>
    <row r="137" spans="1:27" ht="15" customHeight="1" x14ac:dyDescent="0.15">
      <c r="B137" s="34" t="s">
        <v>66</v>
      </c>
      <c r="C137" s="233"/>
      <c r="D137" s="18">
        <v>2974</v>
      </c>
      <c r="E137" s="18">
        <v>2316</v>
      </c>
      <c r="F137" s="137">
        <v>658</v>
      </c>
      <c r="G137" s="9">
        <v>200</v>
      </c>
      <c r="H137" s="137">
        <v>124</v>
      </c>
      <c r="I137" s="134">
        <f t="shared" si="41"/>
        <v>13.599780501188953</v>
      </c>
      <c r="J137" s="4">
        <f t="shared" si="42"/>
        <v>13.672589881338922</v>
      </c>
      <c r="K137" s="178">
        <f t="shared" si="43"/>
        <v>13.34956380604585</v>
      </c>
      <c r="L137" s="12">
        <f t="shared" si="44"/>
        <v>11.661807580174926</v>
      </c>
      <c r="M137" s="138">
        <f t="shared" si="45"/>
        <v>10.708117443868739</v>
      </c>
      <c r="N137" s="80">
        <v>8.0161725067385436</v>
      </c>
      <c r="O137" s="4">
        <v>8.7067669172932334</v>
      </c>
      <c r="P137" s="178">
        <v>6.2666666666666666</v>
      </c>
      <c r="Q137" s="12">
        <v>5.882352941176471</v>
      </c>
      <c r="R137" s="16">
        <v>4.7692307692307692</v>
      </c>
      <c r="S137" s="187"/>
      <c r="T137" s="44"/>
      <c r="V137" s="44"/>
      <c r="W137" s="44"/>
      <c r="X137" s="23"/>
      <c r="Y137" s="23"/>
    </row>
    <row r="138" spans="1:27" ht="15" customHeight="1" x14ac:dyDescent="0.15">
      <c r="B138" s="34" t="s">
        <v>67</v>
      </c>
      <c r="C138" s="233"/>
      <c r="D138" s="18">
        <v>2104</v>
      </c>
      <c r="E138" s="18">
        <v>1563</v>
      </c>
      <c r="F138" s="137">
        <v>541</v>
      </c>
      <c r="G138" s="9">
        <v>116</v>
      </c>
      <c r="H138" s="137">
        <v>63</v>
      </c>
      <c r="I138" s="134">
        <f t="shared" si="41"/>
        <v>9.6213645509420154</v>
      </c>
      <c r="J138" s="4">
        <f t="shared" si="42"/>
        <v>9.2272271090383136</v>
      </c>
      <c r="K138" s="178">
        <f t="shared" si="43"/>
        <v>10.975857171840129</v>
      </c>
      <c r="L138" s="12">
        <f t="shared" si="44"/>
        <v>6.7638483965014577</v>
      </c>
      <c r="M138" s="138">
        <f t="shared" si="45"/>
        <v>5.4404145077720205</v>
      </c>
      <c r="N138" s="80">
        <v>5.671159029649596</v>
      </c>
      <c r="O138" s="4">
        <v>5.8759398496240598</v>
      </c>
      <c r="P138" s="178">
        <v>5.1523809523809527</v>
      </c>
      <c r="Q138" s="12">
        <v>3.4117647058823528</v>
      </c>
      <c r="R138" s="16">
        <v>2.4230769230769229</v>
      </c>
      <c r="S138" s="187"/>
      <c r="T138" s="44"/>
      <c r="V138" s="44"/>
      <c r="W138" s="44"/>
      <c r="X138" s="23"/>
      <c r="Y138" s="23"/>
    </row>
    <row r="139" spans="1:27" ht="15" customHeight="1" x14ac:dyDescent="0.15">
      <c r="B139" s="35" t="s">
        <v>68</v>
      </c>
      <c r="C139" s="233"/>
      <c r="D139" s="18">
        <v>254</v>
      </c>
      <c r="E139" s="18">
        <v>133</v>
      </c>
      <c r="F139" s="67">
        <v>121</v>
      </c>
      <c r="G139" s="18">
        <v>50</v>
      </c>
      <c r="H139" s="67">
        <v>48</v>
      </c>
      <c r="I139" s="134">
        <f t="shared" si="41"/>
        <v>1.161514541796232</v>
      </c>
      <c r="J139" s="4">
        <f t="shared" si="42"/>
        <v>0.78517031701989481</v>
      </c>
      <c r="K139" s="179">
        <f t="shared" si="43"/>
        <v>2.45485899776831</v>
      </c>
      <c r="L139" s="4">
        <f t="shared" si="44"/>
        <v>2.9154518950437316</v>
      </c>
      <c r="M139" s="129">
        <f t="shared" si="45"/>
        <v>4.1450777202072544</v>
      </c>
      <c r="N139" s="80">
        <v>0.6846361185983828</v>
      </c>
      <c r="O139" s="4">
        <v>0.5</v>
      </c>
      <c r="P139" s="179">
        <v>1.1523809523809523</v>
      </c>
      <c r="Q139" s="4">
        <v>1.4705882352941178</v>
      </c>
      <c r="R139" s="4">
        <v>1.8461538461538463</v>
      </c>
      <c r="S139" s="187"/>
      <c r="T139" s="44"/>
      <c r="V139" s="44"/>
      <c r="W139" s="44"/>
      <c r="X139" s="80"/>
      <c r="Y139" s="80"/>
    </row>
    <row r="140" spans="1:27" ht="15" customHeight="1" x14ac:dyDescent="0.15">
      <c r="B140" s="38" t="s">
        <v>1</v>
      </c>
      <c r="C140" s="78"/>
      <c r="D140" s="47">
        <f t="shared" ref="D140:E140" si="46">SUM(D131:D139)</f>
        <v>21868</v>
      </c>
      <c r="E140" s="47">
        <f t="shared" si="46"/>
        <v>16939</v>
      </c>
      <c r="F140" s="132">
        <f t="shared" ref="F140:H140" si="47">SUM(F131:F139)</f>
        <v>4929</v>
      </c>
      <c r="G140" s="47">
        <f t="shared" si="47"/>
        <v>1715</v>
      </c>
      <c r="H140" s="132">
        <f t="shared" si="47"/>
        <v>1158</v>
      </c>
      <c r="I140" s="135">
        <f>SUM(I131:I139)</f>
        <v>100</v>
      </c>
      <c r="J140" s="71">
        <f t="shared" ref="J140:M140" si="48">SUM(J131:J139)</f>
        <v>99.999999999999986</v>
      </c>
      <c r="K140" s="193">
        <f t="shared" si="48"/>
        <v>100</v>
      </c>
      <c r="L140" s="71">
        <f t="shared" si="48"/>
        <v>100</v>
      </c>
      <c r="M140" s="133">
        <f t="shared" si="48"/>
        <v>100</v>
      </c>
      <c r="N140" s="136">
        <f>SUM(N131:N139)</f>
        <v>58.943396226415089</v>
      </c>
      <c r="O140" s="71">
        <f t="shared" ref="O140:R140" si="49">SUM(O131:O139)</f>
        <v>63.680451127819552</v>
      </c>
      <c r="P140" s="193">
        <f t="shared" si="49"/>
        <v>46.942857142857143</v>
      </c>
      <c r="Q140" s="71">
        <f t="shared" si="49"/>
        <v>50.441176470588239</v>
      </c>
      <c r="R140" s="71">
        <f t="shared" si="49"/>
        <v>44.538461538461533</v>
      </c>
      <c r="T140" s="44"/>
      <c r="V140" s="44"/>
      <c r="W140" s="44"/>
      <c r="X140" s="23"/>
      <c r="Y140" s="23"/>
    </row>
    <row r="141" spans="1:27" ht="15" customHeight="1" x14ac:dyDescent="0.15">
      <c r="B141" s="62"/>
      <c r="C141" s="62"/>
      <c r="D141" s="62"/>
      <c r="E141" s="62"/>
      <c r="F141" s="45"/>
      <c r="G141" s="91"/>
      <c r="H141" s="91"/>
      <c r="I141" s="91"/>
      <c r="J141" s="54"/>
      <c r="K141" s="23"/>
      <c r="T141" s="44"/>
      <c r="V141" s="44"/>
      <c r="W141" s="44"/>
    </row>
    <row r="142" spans="1:27" ht="15" customHeight="1" x14ac:dyDescent="0.15">
      <c r="A142" s="1" t="s">
        <v>717</v>
      </c>
      <c r="C142" s="1"/>
      <c r="D142" s="1"/>
      <c r="E142" s="1"/>
      <c r="H142" s="7"/>
      <c r="I142" s="7"/>
      <c r="J142" s="7"/>
      <c r="T142" s="44"/>
      <c r="V142" s="44"/>
      <c r="W142" s="44"/>
    </row>
    <row r="143" spans="1:27" ht="13.65" customHeight="1" x14ac:dyDescent="0.15">
      <c r="B143" s="64"/>
      <c r="C143" s="33"/>
      <c r="D143" s="33"/>
      <c r="E143" s="33"/>
      <c r="F143" s="79"/>
      <c r="G143" s="86"/>
      <c r="H143" s="83" t="s">
        <v>327</v>
      </c>
      <c r="I143" s="86"/>
      <c r="J143" s="86"/>
      <c r="K143" s="104"/>
      <c r="L143" s="86"/>
      <c r="M143" s="83" t="s">
        <v>215</v>
      </c>
      <c r="N143" s="86"/>
      <c r="O143" s="84"/>
      <c r="T143" s="44"/>
      <c r="V143" s="44"/>
      <c r="W143" s="44"/>
      <c r="X143" s="89"/>
      <c r="Y143" s="89"/>
      <c r="Z143" s="89"/>
      <c r="AA143" s="89"/>
    </row>
    <row r="144" spans="1:27" ht="19.2" x14ac:dyDescent="0.15">
      <c r="B144" s="93"/>
      <c r="C144" s="45"/>
      <c r="D144" s="45"/>
      <c r="E144" s="45"/>
      <c r="F144" s="96" t="s">
        <v>512</v>
      </c>
      <c r="G144" s="96" t="s">
        <v>210</v>
      </c>
      <c r="H144" s="96" t="s">
        <v>211</v>
      </c>
      <c r="I144" s="96" t="s">
        <v>520</v>
      </c>
      <c r="J144" s="102" t="s">
        <v>213</v>
      </c>
      <c r="K144" s="105" t="s">
        <v>512</v>
      </c>
      <c r="L144" s="96" t="s">
        <v>210</v>
      </c>
      <c r="M144" s="96" t="s">
        <v>211</v>
      </c>
      <c r="N144" s="96" t="s">
        <v>520</v>
      </c>
      <c r="O144" s="96" t="s">
        <v>213</v>
      </c>
      <c r="T144" s="44"/>
      <c r="V144" s="44"/>
      <c r="W144" s="44"/>
      <c r="X144" s="220"/>
      <c r="Y144" s="220"/>
      <c r="Z144" s="220"/>
      <c r="AA144" s="220"/>
    </row>
    <row r="145" spans="2:27" ht="12" customHeight="1" x14ac:dyDescent="0.15">
      <c r="B145" s="65"/>
      <c r="C145" s="36"/>
      <c r="D145" s="36"/>
      <c r="E145" s="36"/>
      <c r="F145" s="37"/>
      <c r="G145" s="37"/>
      <c r="H145" s="37"/>
      <c r="I145" s="37"/>
      <c r="J145" s="66"/>
      <c r="K145" s="107">
        <f>F$16</f>
        <v>1983</v>
      </c>
      <c r="L145" s="2">
        <f>G$16</f>
        <v>667</v>
      </c>
      <c r="M145" s="2">
        <f>H$16</f>
        <v>1316</v>
      </c>
      <c r="N145" s="2">
        <f>I$16</f>
        <v>1123</v>
      </c>
      <c r="O145" s="2">
        <f>J$16</f>
        <v>1051</v>
      </c>
      <c r="T145" s="44"/>
      <c r="V145" s="44"/>
      <c r="W145" s="44"/>
      <c r="X145" s="53"/>
      <c r="Y145" s="53"/>
      <c r="Z145" s="53"/>
      <c r="AA145" s="53"/>
    </row>
    <row r="146" spans="2:27" ht="15" customHeight="1" x14ac:dyDescent="0.15">
      <c r="B146" s="32" t="s">
        <v>136</v>
      </c>
      <c r="C146" s="233"/>
      <c r="D146" s="233"/>
      <c r="E146" s="233"/>
      <c r="F146" s="17">
        <v>28</v>
      </c>
      <c r="G146" s="17">
        <v>8</v>
      </c>
      <c r="H146" s="130">
        <v>20</v>
      </c>
      <c r="I146" s="8">
        <v>41</v>
      </c>
      <c r="J146" s="130">
        <v>39</v>
      </c>
      <c r="K146" s="134">
        <f t="shared" ref="K146:K156" si="50">F146/K$145*100</f>
        <v>1.4120020171457388</v>
      </c>
      <c r="L146" s="3">
        <f t="shared" ref="L146:L156" si="51">G146/L$145*100</f>
        <v>1.199400299850075</v>
      </c>
      <c r="M146" s="177">
        <f t="shared" ref="M146:M156" si="52">H146/M$145*100</f>
        <v>1.5197568389057752</v>
      </c>
      <c r="N146" s="11">
        <f t="shared" ref="N146:N156" si="53">I146/N$145*100</f>
        <v>3.6509349955476402</v>
      </c>
      <c r="O146" s="15">
        <f t="shared" ref="O146:O156" si="54">J146/O$145*100</f>
        <v>3.7107516650808754</v>
      </c>
      <c r="Q146" s="187"/>
      <c r="T146" s="44"/>
      <c r="V146" s="44"/>
      <c r="W146" s="44"/>
      <c r="X146" s="23"/>
      <c r="Y146" s="23"/>
      <c r="Z146" s="23"/>
      <c r="AA146" s="23"/>
    </row>
    <row r="147" spans="2:27" ht="15" customHeight="1" x14ac:dyDescent="0.15">
      <c r="B147" s="34" t="s">
        <v>137</v>
      </c>
      <c r="C147" s="233"/>
      <c r="D147" s="233"/>
      <c r="E147" s="233"/>
      <c r="F147" s="18">
        <v>51</v>
      </c>
      <c r="G147" s="18">
        <v>12</v>
      </c>
      <c r="H147" s="137">
        <v>39</v>
      </c>
      <c r="I147" s="9">
        <v>86</v>
      </c>
      <c r="J147" s="137">
        <v>86</v>
      </c>
      <c r="K147" s="134">
        <f t="shared" si="50"/>
        <v>2.5718608169440245</v>
      </c>
      <c r="L147" s="4">
        <f t="shared" si="51"/>
        <v>1.7991004497751124</v>
      </c>
      <c r="M147" s="178">
        <f t="shared" si="52"/>
        <v>2.9635258358662613</v>
      </c>
      <c r="N147" s="12">
        <f t="shared" si="53"/>
        <v>7.658058771148708</v>
      </c>
      <c r="O147" s="16">
        <f t="shared" si="54"/>
        <v>8.1826831588962889</v>
      </c>
      <c r="Q147" s="187"/>
      <c r="T147" s="44"/>
      <c r="V147" s="44"/>
      <c r="W147" s="44"/>
      <c r="X147" s="23"/>
      <c r="Y147" s="23"/>
      <c r="Z147" s="23"/>
      <c r="AA147" s="23"/>
    </row>
    <row r="148" spans="2:27" ht="15" customHeight="1" x14ac:dyDescent="0.15">
      <c r="B148" s="34" t="s">
        <v>138</v>
      </c>
      <c r="C148" s="233"/>
      <c r="D148" s="233"/>
      <c r="E148" s="233"/>
      <c r="F148" s="18">
        <v>74</v>
      </c>
      <c r="G148" s="18">
        <v>19</v>
      </c>
      <c r="H148" s="137">
        <v>55</v>
      </c>
      <c r="I148" s="9">
        <v>173</v>
      </c>
      <c r="J148" s="137">
        <v>168</v>
      </c>
      <c r="K148" s="134">
        <f t="shared" si="50"/>
        <v>3.7317196167423092</v>
      </c>
      <c r="L148" s="4">
        <f t="shared" si="51"/>
        <v>2.8485757121439281</v>
      </c>
      <c r="M148" s="178">
        <f t="shared" si="52"/>
        <v>4.1793313069908811</v>
      </c>
      <c r="N148" s="12">
        <f t="shared" si="53"/>
        <v>15.405164737310775</v>
      </c>
      <c r="O148" s="16">
        <f t="shared" si="54"/>
        <v>15.984776403425311</v>
      </c>
      <c r="Q148" s="187"/>
      <c r="T148" s="44"/>
      <c r="V148" s="44"/>
      <c r="W148" s="44"/>
      <c r="X148" s="23"/>
      <c r="Y148" s="23"/>
      <c r="Z148" s="23"/>
      <c r="AA148" s="23"/>
    </row>
    <row r="149" spans="2:27" ht="15" customHeight="1" x14ac:dyDescent="0.15">
      <c r="B149" s="34" t="s">
        <v>139</v>
      </c>
      <c r="C149" s="233"/>
      <c r="D149" s="233"/>
      <c r="E149" s="233"/>
      <c r="F149" s="18">
        <v>180</v>
      </c>
      <c r="G149" s="18">
        <v>69</v>
      </c>
      <c r="H149" s="137">
        <v>111</v>
      </c>
      <c r="I149" s="9">
        <v>222</v>
      </c>
      <c r="J149" s="137">
        <v>196</v>
      </c>
      <c r="K149" s="134">
        <f t="shared" si="50"/>
        <v>9.0771558245083206</v>
      </c>
      <c r="L149" s="4">
        <f t="shared" si="51"/>
        <v>10.344827586206897</v>
      </c>
      <c r="M149" s="178">
        <f t="shared" si="52"/>
        <v>8.4346504559270521</v>
      </c>
      <c r="N149" s="12">
        <f t="shared" si="53"/>
        <v>19.768477292965272</v>
      </c>
      <c r="O149" s="16">
        <f t="shared" si="54"/>
        <v>18.648905803996193</v>
      </c>
      <c r="Q149" s="187"/>
      <c r="T149" s="44"/>
      <c r="V149" s="44"/>
      <c r="W149" s="44"/>
      <c r="X149" s="23"/>
      <c r="Y149" s="23"/>
      <c r="Z149" s="23"/>
      <c r="AA149" s="23"/>
    </row>
    <row r="150" spans="2:27" ht="15" customHeight="1" x14ac:dyDescent="0.15">
      <c r="B150" s="34" t="s">
        <v>140</v>
      </c>
      <c r="C150" s="233"/>
      <c r="D150" s="233"/>
      <c r="E150" s="233"/>
      <c r="F150" s="18">
        <v>456</v>
      </c>
      <c r="G150" s="18">
        <v>246</v>
      </c>
      <c r="H150" s="137">
        <v>210</v>
      </c>
      <c r="I150" s="9">
        <v>213</v>
      </c>
      <c r="J150" s="137">
        <v>191</v>
      </c>
      <c r="K150" s="134">
        <f t="shared" si="50"/>
        <v>22.995461422087747</v>
      </c>
      <c r="L150" s="4">
        <f t="shared" si="51"/>
        <v>36.881559220389803</v>
      </c>
      <c r="M150" s="178">
        <f t="shared" si="52"/>
        <v>15.957446808510639</v>
      </c>
      <c r="N150" s="12">
        <f t="shared" si="53"/>
        <v>18.96705253784506</v>
      </c>
      <c r="O150" s="16">
        <f t="shared" si="54"/>
        <v>18.173168411037107</v>
      </c>
      <c r="Q150" s="187"/>
      <c r="T150" s="44"/>
      <c r="V150" s="44"/>
      <c r="W150" s="44"/>
      <c r="X150" s="23"/>
      <c r="Y150" s="23"/>
      <c r="Z150" s="23"/>
      <c r="AA150" s="23"/>
    </row>
    <row r="151" spans="2:27" ht="15" customHeight="1" x14ac:dyDescent="0.15">
      <c r="B151" s="34" t="s">
        <v>141</v>
      </c>
      <c r="C151" s="233"/>
      <c r="D151" s="233"/>
      <c r="E151" s="233"/>
      <c r="F151" s="18">
        <v>523</v>
      </c>
      <c r="G151" s="18">
        <v>196</v>
      </c>
      <c r="H151" s="137">
        <v>327</v>
      </c>
      <c r="I151" s="9">
        <v>162</v>
      </c>
      <c r="J151" s="137">
        <v>151</v>
      </c>
      <c r="K151" s="134">
        <f t="shared" si="50"/>
        <v>26.374180534543623</v>
      </c>
      <c r="L151" s="4">
        <f t="shared" si="51"/>
        <v>29.38530734632684</v>
      </c>
      <c r="M151" s="178">
        <f t="shared" si="52"/>
        <v>24.848024316109424</v>
      </c>
      <c r="N151" s="12">
        <f t="shared" si="53"/>
        <v>14.425645592163846</v>
      </c>
      <c r="O151" s="16">
        <f t="shared" si="54"/>
        <v>14.367269267364415</v>
      </c>
      <c r="Q151" s="187"/>
      <c r="T151" s="44"/>
      <c r="V151" s="44"/>
      <c r="W151" s="44"/>
      <c r="X151" s="23"/>
      <c r="Y151" s="23"/>
      <c r="Z151" s="23"/>
      <c r="AA151" s="23"/>
    </row>
    <row r="152" spans="2:27" ht="15" customHeight="1" x14ac:dyDescent="0.15">
      <c r="B152" s="34" t="s">
        <v>142</v>
      </c>
      <c r="C152" s="233"/>
      <c r="D152" s="233"/>
      <c r="E152" s="233"/>
      <c r="F152" s="18">
        <v>342</v>
      </c>
      <c r="G152" s="18">
        <v>61</v>
      </c>
      <c r="H152" s="137">
        <v>281</v>
      </c>
      <c r="I152" s="9">
        <v>115</v>
      </c>
      <c r="J152" s="137">
        <v>115</v>
      </c>
      <c r="K152" s="134">
        <f t="shared" si="50"/>
        <v>17.246596066565807</v>
      </c>
      <c r="L152" s="4">
        <f t="shared" si="51"/>
        <v>9.1454272863568224</v>
      </c>
      <c r="M152" s="178">
        <f t="shared" si="52"/>
        <v>21.352583586626139</v>
      </c>
      <c r="N152" s="12">
        <f t="shared" si="53"/>
        <v>10.240427426536064</v>
      </c>
      <c r="O152" s="16">
        <f t="shared" si="54"/>
        <v>10.941960038058991</v>
      </c>
      <c r="Q152" s="187"/>
      <c r="T152" s="44"/>
      <c r="V152" s="44"/>
      <c r="W152" s="44"/>
      <c r="X152" s="23"/>
      <c r="Y152" s="23"/>
      <c r="Z152" s="23"/>
      <c r="AA152" s="23"/>
    </row>
    <row r="153" spans="2:27" ht="15" customHeight="1" x14ac:dyDescent="0.15">
      <c r="B153" s="34" t="s">
        <v>143</v>
      </c>
      <c r="C153" s="233"/>
      <c r="D153" s="233"/>
      <c r="E153" s="233"/>
      <c r="F153" s="18">
        <v>152</v>
      </c>
      <c r="G153" s="18">
        <v>15</v>
      </c>
      <c r="H153" s="137">
        <v>137</v>
      </c>
      <c r="I153" s="9">
        <v>33</v>
      </c>
      <c r="J153" s="137">
        <v>31</v>
      </c>
      <c r="K153" s="134">
        <f t="shared" si="50"/>
        <v>7.6651538073625822</v>
      </c>
      <c r="L153" s="4">
        <f t="shared" si="51"/>
        <v>2.2488755622188905</v>
      </c>
      <c r="M153" s="178">
        <f t="shared" si="52"/>
        <v>10.410334346504559</v>
      </c>
      <c r="N153" s="12">
        <f t="shared" si="53"/>
        <v>2.9385574354407837</v>
      </c>
      <c r="O153" s="16">
        <f t="shared" si="54"/>
        <v>2.9495718363463368</v>
      </c>
      <c r="Q153" s="187"/>
      <c r="T153" s="44"/>
      <c r="V153" s="44"/>
      <c r="W153" s="44"/>
      <c r="X153" s="23"/>
      <c r="Y153" s="23"/>
      <c r="Z153" s="23"/>
      <c r="AA153" s="23"/>
    </row>
    <row r="154" spans="2:27" ht="15" customHeight="1" x14ac:dyDescent="0.15">
      <c r="B154" s="34" t="s">
        <v>144</v>
      </c>
      <c r="C154" s="233"/>
      <c r="D154" s="233"/>
      <c r="E154" s="233"/>
      <c r="F154" s="18">
        <v>59</v>
      </c>
      <c r="G154" s="18">
        <v>4</v>
      </c>
      <c r="H154" s="137">
        <v>55</v>
      </c>
      <c r="I154" s="9">
        <v>16</v>
      </c>
      <c r="J154" s="137">
        <v>16</v>
      </c>
      <c r="K154" s="134">
        <f t="shared" si="50"/>
        <v>2.9752899646999493</v>
      </c>
      <c r="L154" s="4">
        <f t="shared" si="51"/>
        <v>0.59970014992503751</v>
      </c>
      <c r="M154" s="178">
        <f t="shared" si="52"/>
        <v>4.1793313069908811</v>
      </c>
      <c r="N154" s="12">
        <f t="shared" si="53"/>
        <v>1.4247551202137132</v>
      </c>
      <c r="O154" s="16">
        <f t="shared" si="54"/>
        <v>1.5223596574690772</v>
      </c>
      <c r="Q154" s="187"/>
      <c r="T154" s="44"/>
      <c r="V154" s="44"/>
      <c r="W154" s="44"/>
      <c r="X154" s="23"/>
      <c r="Y154" s="23"/>
      <c r="Z154" s="23"/>
      <c r="AA154" s="23"/>
    </row>
    <row r="155" spans="2:27" ht="15" customHeight="1" x14ac:dyDescent="0.15">
      <c r="B155" s="34" t="s">
        <v>145</v>
      </c>
      <c r="C155" s="233"/>
      <c r="D155" s="233"/>
      <c r="E155" s="233"/>
      <c r="F155" s="18">
        <v>18</v>
      </c>
      <c r="G155" s="18">
        <v>1</v>
      </c>
      <c r="H155" s="137">
        <v>17</v>
      </c>
      <c r="I155" s="9">
        <v>0</v>
      </c>
      <c r="J155" s="137">
        <v>0</v>
      </c>
      <c r="K155" s="134">
        <f t="shared" si="50"/>
        <v>0.90771558245083206</v>
      </c>
      <c r="L155" s="4">
        <f t="shared" si="51"/>
        <v>0.14992503748125938</v>
      </c>
      <c r="M155" s="178">
        <f t="shared" si="52"/>
        <v>1.2917933130699089</v>
      </c>
      <c r="N155" s="12">
        <f t="shared" si="53"/>
        <v>0</v>
      </c>
      <c r="O155" s="16">
        <f t="shared" si="54"/>
        <v>0</v>
      </c>
      <c r="Q155" s="187"/>
      <c r="T155" s="44"/>
      <c r="V155" s="44"/>
      <c r="W155" s="44"/>
      <c r="X155" s="23"/>
      <c r="Y155" s="23"/>
      <c r="Z155" s="23"/>
      <c r="AA155" s="23"/>
    </row>
    <row r="156" spans="2:27" ht="15" customHeight="1" x14ac:dyDescent="0.15">
      <c r="B156" s="35" t="s">
        <v>0</v>
      </c>
      <c r="C156" s="88"/>
      <c r="D156" s="88"/>
      <c r="E156" s="233"/>
      <c r="F156" s="18">
        <v>100</v>
      </c>
      <c r="G156" s="18">
        <v>36</v>
      </c>
      <c r="H156" s="67">
        <v>64</v>
      </c>
      <c r="I156" s="18">
        <v>62</v>
      </c>
      <c r="J156" s="67">
        <v>58</v>
      </c>
      <c r="K156" s="134">
        <f t="shared" si="50"/>
        <v>5.0428643469490675</v>
      </c>
      <c r="L156" s="4">
        <f t="shared" si="51"/>
        <v>5.3973013493253372</v>
      </c>
      <c r="M156" s="179">
        <f t="shared" si="52"/>
        <v>4.86322188449848</v>
      </c>
      <c r="N156" s="4">
        <f t="shared" si="53"/>
        <v>5.520926090828139</v>
      </c>
      <c r="O156" s="4">
        <f t="shared" si="54"/>
        <v>5.5185537583254041</v>
      </c>
      <c r="Q156" s="187"/>
      <c r="T156" s="44"/>
      <c r="V156" s="44"/>
      <c r="W156" s="44"/>
      <c r="X156" s="80"/>
      <c r="Y156" s="80"/>
      <c r="Z156" s="80"/>
      <c r="AA156" s="80"/>
    </row>
    <row r="157" spans="2:27" ht="15" customHeight="1" x14ac:dyDescent="0.15">
      <c r="B157" s="38" t="s">
        <v>1</v>
      </c>
      <c r="C157" s="78"/>
      <c r="D157" s="78"/>
      <c r="E157" s="78"/>
      <c r="F157" s="47">
        <f>SUM(F146:F156)</f>
        <v>1983</v>
      </c>
      <c r="G157" s="47">
        <f t="shared" ref="G157" si="55">SUM(G146:G156)</f>
        <v>667</v>
      </c>
      <c r="H157" s="132">
        <f t="shared" ref="H157" si="56">SUM(H146:H156)</f>
        <v>1316</v>
      </c>
      <c r="I157" s="47">
        <f t="shared" ref="I157" si="57">SUM(I146:I156)</f>
        <v>1123</v>
      </c>
      <c r="J157" s="132">
        <f t="shared" ref="J157" si="58">SUM(J146:J156)</f>
        <v>1051</v>
      </c>
      <c r="K157" s="135">
        <f t="shared" ref="K157" si="59">SUM(K146:K156)</f>
        <v>100.00000000000001</v>
      </c>
      <c r="L157" s="71">
        <f t="shared" ref="L157" si="60">SUM(L146:L156)</f>
        <v>99.999999999999986</v>
      </c>
      <c r="M157" s="193">
        <f t="shared" ref="M157" si="61">SUM(M146:M156)</f>
        <v>99.999999999999986</v>
      </c>
      <c r="N157" s="71">
        <f t="shared" ref="N157" si="62">SUM(N146:N156)</f>
        <v>100</v>
      </c>
      <c r="O157" s="71">
        <f t="shared" ref="O157" si="63">SUM(O146:O156)</f>
        <v>100.00000000000001</v>
      </c>
      <c r="T157" s="44"/>
      <c r="V157" s="44"/>
      <c r="W157" s="44"/>
      <c r="X157" s="23"/>
      <c r="Y157" s="23"/>
      <c r="Z157" s="23"/>
      <c r="AA157" s="23"/>
    </row>
    <row r="158" spans="2:27" ht="15" customHeight="1" x14ac:dyDescent="0.15">
      <c r="B158" s="165" t="s">
        <v>329</v>
      </c>
      <c r="C158" s="78"/>
      <c r="D158" s="78"/>
      <c r="E158" s="78"/>
      <c r="F158" s="71">
        <v>2.5403932606272943</v>
      </c>
      <c r="G158" s="71">
        <v>2.3908920674275653</v>
      </c>
      <c r="H158" s="193">
        <v>2.6190979190120407</v>
      </c>
      <c r="I158" s="71">
        <v>2.0109643618155535</v>
      </c>
      <c r="J158" s="71">
        <v>2.0060772878375581</v>
      </c>
      <c r="K158" s="14"/>
      <c r="L158" s="14"/>
      <c r="M158" s="14"/>
      <c r="N158" s="14"/>
      <c r="O158" s="14"/>
      <c r="T158" s="44"/>
      <c r="V158" s="44"/>
      <c r="W158" s="44"/>
      <c r="X158" s="23"/>
      <c r="Y158" s="23"/>
      <c r="Z158" s="23"/>
      <c r="AA158" s="23"/>
    </row>
    <row r="159" spans="2:27" ht="15" customHeight="1" x14ac:dyDescent="0.15">
      <c r="B159" s="165" t="s">
        <v>330</v>
      </c>
      <c r="C159" s="78"/>
      <c r="D159" s="78"/>
      <c r="E159" s="78"/>
      <c r="F159" s="71">
        <f>SUM(D115*0.375,D116,D117,D118*2,D119*3,D120*4,D121*5)/SUM(D114:D121)</f>
        <v>2.3946479609876836</v>
      </c>
      <c r="G159" s="71">
        <f>SUM(E115*0.375,E116,E117,E118*2,E119*3,E120*4,E121*5)/SUM(E114:E121)</f>
        <v>2.2069990522415921</v>
      </c>
      <c r="H159" s="71">
        <f>SUM(F115*0.375,F116,F117,F118*2,F119*3,F120*4,F121*5)/SUM(F114:F121)</f>
        <v>2.5922989079468794</v>
      </c>
      <c r="I159" s="193">
        <f>SUM(G115*0.375,G116,G117,G118*2,G119*3,G120*4,G121*5)/SUM(G114:G121)</f>
        <v>1.9725500448162534</v>
      </c>
      <c r="J159" s="71">
        <f>SUM(H115*0.375,H116,H117,H118*2,H119*3,H120*4,H121*5)/SUM(H114:H121)</f>
        <v>1.9545068734813433</v>
      </c>
      <c r="K159" s="14"/>
      <c r="L159" s="14"/>
      <c r="M159" s="14"/>
      <c r="N159" s="14"/>
      <c r="O159" s="14"/>
      <c r="P159" s="14"/>
      <c r="Q159" s="14"/>
      <c r="R159" s="14"/>
      <c r="S159" s="14"/>
      <c r="T159" s="44"/>
      <c r="V159" s="44"/>
      <c r="W159" s="44"/>
      <c r="X159" s="23"/>
      <c r="Y159" s="23"/>
      <c r="Z159" s="23"/>
      <c r="AA159" s="23"/>
    </row>
    <row r="160" spans="2:27" ht="13.65" customHeight="1" x14ac:dyDescent="0.15">
      <c r="B160" s="94" t="s">
        <v>384</v>
      </c>
      <c r="C160" s="94"/>
      <c r="D160" s="111"/>
      <c r="E160" s="111"/>
      <c r="F160" s="111"/>
      <c r="G160" s="111"/>
      <c r="H160" s="111"/>
      <c r="I160" s="111"/>
      <c r="J160" s="14"/>
      <c r="K160" s="14"/>
      <c r="L160" s="14"/>
      <c r="M160" s="14"/>
      <c r="N160" s="14"/>
      <c r="O160" s="14"/>
      <c r="P160" s="14"/>
      <c r="Q160" s="14"/>
      <c r="R160" s="14"/>
      <c r="S160" s="14"/>
      <c r="T160" s="44"/>
      <c r="V160" s="44"/>
      <c r="W160" s="44"/>
      <c r="X160" s="23"/>
      <c r="Y160" s="23"/>
      <c r="Z160" s="23"/>
    </row>
    <row r="161" spans="1:27" ht="13.65" customHeight="1" x14ac:dyDescent="0.15">
      <c r="B161" s="94" t="s">
        <v>385</v>
      </c>
      <c r="C161" s="94"/>
      <c r="D161" s="111"/>
      <c r="E161" s="111"/>
      <c r="F161" s="14"/>
      <c r="G161" s="14"/>
      <c r="H161" s="14"/>
      <c r="I161" s="14"/>
      <c r="J161" s="14"/>
      <c r="K161" s="14"/>
      <c r="L161" s="14"/>
      <c r="M161" s="14"/>
      <c r="N161" s="14"/>
      <c r="O161" s="14"/>
      <c r="P161" s="14"/>
      <c r="Q161" s="14"/>
      <c r="R161" s="14"/>
      <c r="S161" s="14"/>
      <c r="T161" s="44"/>
      <c r="V161" s="44"/>
      <c r="W161" s="44"/>
      <c r="X161" s="23"/>
      <c r="Y161" s="23"/>
      <c r="Z161" s="23"/>
    </row>
    <row r="162" spans="1:27" ht="15" customHeight="1" x14ac:dyDescent="0.15">
      <c r="B162" s="62"/>
      <c r="C162" s="62"/>
      <c r="D162" s="62"/>
      <c r="E162" s="62"/>
      <c r="F162" s="45"/>
      <c r="G162" s="91"/>
      <c r="H162" s="91"/>
      <c r="I162" s="91"/>
      <c r="J162" s="54"/>
      <c r="K162" s="23"/>
      <c r="P162" s="14"/>
      <c r="Q162" s="14"/>
      <c r="R162" s="14"/>
      <c r="S162" s="14"/>
      <c r="T162" s="44"/>
      <c r="V162" s="44"/>
      <c r="W162" s="44"/>
    </row>
    <row r="163" spans="1:27" ht="13.65" customHeight="1" x14ac:dyDescent="0.15">
      <c r="B163" s="64"/>
      <c r="C163" s="33"/>
      <c r="D163" s="33"/>
      <c r="E163" s="33"/>
      <c r="F163" s="79"/>
      <c r="G163" s="86"/>
      <c r="H163" s="83" t="s">
        <v>327</v>
      </c>
      <c r="I163" s="86"/>
      <c r="J163" s="86"/>
      <c r="K163" s="104"/>
      <c r="L163" s="86"/>
      <c r="M163" s="83" t="s">
        <v>215</v>
      </c>
      <c r="N163" s="86"/>
      <c r="O163" s="84"/>
      <c r="P163" s="14"/>
      <c r="Q163" s="14"/>
      <c r="R163" s="14"/>
      <c r="S163" s="14"/>
      <c r="T163" s="44"/>
      <c r="V163" s="44"/>
      <c r="W163" s="44"/>
      <c r="X163" s="89"/>
      <c r="Y163" s="89"/>
      <c r="Z163" s="89"/>
      <c r="AA163" s="89"/>
    </row>
    <row r="164" spans="1:27" ht="19.2" x14ac:dyDescent="0.15">
      <c r="B164" s="93"/>
      <c r="C164" s="45"/>
      <c r="D164" s="45"/>
      <c r="E164" s="45"/>
      <c r="F164" s="96" t="s">
        <v>512</v>
      </c>
      <c r="G164" s="96" t="s">
        <v>210</v>
      </c>
      <c r="H164" s="96" t="s">
        <v>211</v>
      </c>
      <c r="I164" s="96" t="s">
        <v>520</v>
      </c>
      <c r="J164" s="102" t="s">
        <v>213</v>
      </c>
      <c r="K164" s="105" t="s">
        <v>512</v>
      </c>
      <c r="L164" s="96" t="s">
        <v>210</v>
      </c>
      <c r="M164" s="96" t="s">
        <v>211</v>
      </c>
      <c r="N164" s="96" t="s">
        <v>520</v>
      </c>
      <c r="O164" s="96" t="s">
        <v>213</v>
      </c>
      <c r="P164" s="14"/>
      <c r="Q164" s="14"/>
      <c r="R164" s="14"/>
      <c r="S164" s="14"/>
      <c r="T164" s="44"/>
      <c r="V164" s="44"/>
      <c r="W164" s="44"/>
      <c r="X164" s="220"/>
      <c r="Y164" s="220"/>
      <c r="Z164" s="220"/>
      <c r="AA164" s="220"/>
    </row>
    <row r="165" spans="1:27" ht="12" customHeight="1" x14ac:dyDescent="0.15">
      <c r="B165" s="65"/>
      <c r="C165" s="36"/>
      <c r="D165" s="36"/>
      <c r="E165" s="36"/>
      <c r="F165" s="37"/>
      <c r="G165" s="37"/>
      <c r="H165" s="37"/>
      <c r="I165" s="37"/>
      <c r="J165" s="66"/>
      <c r="K165" s="107">
        <f>F170</f>
        <v>1983</v>
      </c>
      <c r="L165" s="2">
        <f t="shared" ref="L165" si="64">G170</f>
        <v>667</v>
      </c>
      <c r="M165" s="2">
        <f t="shared" ref="M165" si="65">H170</f>
        <v>1316</v>
      </c>
      <c r="N165" s="2">
        <f t="shared" ref="N165" si="66">I170</f>
        <v>1123</v>
      </c>
      <c r="O165" s="2">
        <f t="shared" ref="O165" si="67">J170</f>
        <v>1051</v>
      </c>
      <c r="P165" s="14"/>
      <c r="Q165" s="14"/>
      <c r="R165" s="14"/>
      <c r="S165" s="14"/>
      <c r="T165" s="44"/>
      <c r="V165" s="44"/>
      <c r="W165" s="44"/>
      <c r="X165" s="53"/>
      <c r="Y165" s="53"/>
      <c r="Z165" s="53"/>
      <c r="AA165" s="53"/>
    </row>
    <row r="166" spans="1:27" ht="15" customHeight="1" x14ac:dyDescent="0.15">
      <c r="B166" s="34" t="s">
        <v>366</v>
      </c>
      <c r="C166" s="233"/>
      <c r="D166" s="233"/>
      <c r="E166" s="233"/>
      <c r="F166" s="17">
        <f>SUM(F146:F148)</f>
        <v>153</v>
      </c>
      <c r="G166" s="17">
        <f>SUM(G146:G148)</f>
        <v>39</v>
      </c>
      <c r="H166" s="130">
        <f>SUM(H146:H148)</f>
        <v>114</v>
      </c>
      <c r="I166" s="8">
        <f>SUM(I146:I148)</f>
        <v>300</v>
      </c>
      <c r="J166" s="130">
        <f>SUM(J146:J148)</f>
        <v>293</v>
      </c>
      <c r="K166" s="134">
        <f>F166/K$165*100</f>
        <v>7.7155824508320734</v>
      </c>
      <c r="L166" s="3">
        <f t="shared" ref="L166:L169" si="68">G166/L$165*100</f>
        <v>5.8470764617691158</v>
      </c>
      <c r="M166" s="177">
        <f t="shared" ref="M166:M169" si="69">H166/M$165*100</f>
        <v>8.6626139817629184</v>
      </c>
      <c r="N166" s="11">
        <f t="shared" ref="N166:N169" si="70">I166/N$165*100</f>
        <v>26.714158504007123</v>
      </c>
      <c r="O166" s="15">
        <f t="shared" ref="O166:O169" si="71">J166/O$165*100</f>
        <v>27.87821122740247</v>
      </c>
      <c r="P166" s="14"/>
      <c r="Q166" s="187"/>
      <c r="R166" s="14"/>
      <c r="S166" s="14"/>
      <c r="T166" s="44"/>
      <c r="V166" s="44"/>
      <c r="W166" s="44"/>
      <c r="X166" s="23"/>
      <c r="Y166" s="23"/>
      <c r="Z166" s="23"/>
      <c r="AA166" s="23"/>
    </row>
    <row r="167" spans="1:27" ht="15" customHeight="1" x14ac:dyDescent="0.15">
      <c r="B167" s="34" t="s">
        <v>367</v>
      </c>
      <c r="C167" s="233"/>
      <c r="D167" s="233"/>
      <c r="E167" s="233"/>
      <c r="F167" s="18">
        <f>SUM(F149:F151)</f>
        <v>1159</v>
      </c>
      <c r="G167" s="18">
        <f>SUM(G149:G151)</f>
        <v>511</v>
      </c>
      <c r="H167" s="137">
        <f>SUM(H149:H151)</f>
        <v>648</v>
      </c>
      <c r="I167" s="9">
        <f>SUM(I149:I151)</f>
        <v>597</v>
      </c>
      <c r="J167" s="137">
        <f>SUM(J149:J151)</f>
        <v>538</v>
      </c>
      <c r="K167" s="134">
        <f>F167/K$165*100</f>
        <v>58.446797781139693</v>
      </c>
      <c r="L167" s="4">
        <f t="shared" si="68"/>
        <v>76.611694152923533</v>
      </c>
      <c r="M167" s="178">
        <f t="shared" si="69"/>
        <v>49.240121580547111</v>
      </c>
      <c r="N167" s="12">
        <f t="shared" si="70"/>
        <v>53.161175422974175</v>
      </c>
      <c r="O167" s="16">
        <f t="shared" si="71"/>
        <v>51.189343482397717</v>
      </c>
      <c r="P167" s="14"/>
      <c r="Q167" s="187"/>
      <c r="R167" s="14"/>
      <c r="S167" s="14"/>
      <c r="T167" s="44"/>
      <c r="V167" s="44"/>
      <c r="W167" s="44"/>
      <c r="X167" s="23"/>
      <c r="Y167" s="23"/>
      <c r="Z167" s="23"/>
      <c r="AA167" s="23"/>
    </row>
    <row r="168" spans="1:27" ht="15" customHeight="1" x14ac:dyDescent="0.15">
      <c r="B168" s="34" t="s">
        <v>368</v>
      </c>
      <c r="C168" s="233"/>
      <c r="D168" s="233"/>
      <c r="E168" s="233"/>
      <c r="F168" s="18">
        <f>SUM(F152:F155)</f>
        <v>571</v>
      </c>
      <c r="G168" s="18">
        <f>SUM(G152:G155)</f>
        <v>81</v>
      </c>
      <c r="H168" s="137">
        <f>SUM(H152:H155)</f>
        <v>490</v>
      </c>
      <c r="I168" s="9">
        <f>SUM(I152:I155)</f>
        <v>164</v>
      </c>
      <c r="J168" s="137">
        <f>SUM(J152:J155)</f>
        <v>162</v>
      </c>
      <c r="K168" s="134">
        <f>F168/K$165*100</f>
        <v>28.79475542107917</v>
      </c>
      <c r="L168" s="4">
        <f t="shared" si="68"/>
        <v>12.143928035982009</v>
      </c>
      <c r="M168" s="178">
        <f t="shared" si="69"/>
        <v>37.234042553191486</v>
      </c>
      <c r="N168" s="12">
        <f t="shared" si="70"/>
        <v>14.603739982190561</v>
      </c>
      <c r="O168" s="16">
        <f t="shared" si="71"/>
        <v>15.413891531874405</v>
      </c>
      <c r="P168" s="14"/>
      <c r="Q168" s="187"/>
      <c r="R168" s="14"/>
      <c r="S168" s="14"/>
      <c r="T168" s="44"/>
      <c r="V168" s="44"/>
      <c r="W168" s="44"/>
      <c r="X168" s="23"/>
      <c r="Y168" s="23"/>
      <c r="Z168" s="23"/>
      <c r="AA168" s="23"/>
    </row>
    <row r="169" spans="1:27" ht="15" customHeight="1" x14ac:dyDescent="0.15">
      <c r="B169" s="35" t="s">
        <v>0</v>
      </c>
      <c r="C169" s="88"/>
      <c r="D169" s="88"/>
      <c r="E169" s="88"/>
      <c r="F169" s="19">
        <f>F156</f>
        <v>100</v>
      </c>
      <c r="G169" s="18">
        <f>G156</f>
        <v>36</v>
      </c>
      <c r="H169" s="67">
        <f>H156</f>
        <v>64</v>
      </c>
      <c r="I169" s="18">
        <f>I156</f>
        <v>62</v>
      </c>
      <c r="J169" s="67">
        <f>J156</f>
        <v>58</v>
      </c>
      <c r="K169" s="134">
        <f>F169/K$165*100</f>
        <v>5.0428643469490675</v>
      </c>
      <c r="L169" s="4">
        <f t="shared" si="68"/>
        <v>5.3973013493253372</v>
      </c>
      <c r="M169" s="179">
        <f t="shared" si="69"/>
        <v>4.86322188449848</v>
      </c>
      <c r="N169" s="4">
        <f t="shared" si="70"/>
        <v>5.520926090828139</v>
      </c>
      <c r="O169" s="4">
        <f t="shared" si="71"/>
        <v>5.5185537583254041</v>
      </c>
      <c r="P169" s="14"/>
      <c r="Q169" s="187"/>
      <c r="R169" s="14"/>
      <c r="S169" s="14"/>
      <c r="T169" s="44"/>
      <c r="V169" s="44"/>
      <c r="W169" s="44"/>
      <c r="X169" s="80"/>
      <c r="Y169" s="80"/>
      <c r="Z169" s="80"/>
      <c r="AA169" s="80"/>
    </row>
    <row r="170" spans="1:27" ht="15" customHeight="1" x14ac:dyDescent="0.15">
      <c r="B170" s="38" t="s">
        <v>1</v>
      </c>
      <c r="C170" s="78"/>
      <c r="D170" s="78"/>
      <c r="E170" s="78"/>
      <c r="F170" s="47">
        <f t="shared" ref="F170:O170" si="72">SUM(F166:F169)</f>
        <v>1983</v>
      </c>
      <c r="G170" s="47">
        <f t="shared" si="72"/>
        <v>667</v>
      </c>
      <c r="H170" s="132">
        <f t="shared" si="72"/>
        <v>1316</v>
      </c>
      <c r="I170" s="47">
        <f t="shared" si="72"/>
        <v>1123</v>
      </c>
      <c r="J170" s="132">
        <f t="shared" si="72"/>
        <v>1051</v>
      </c>
      <c r="K170" s="135">
        <f t="shared" si="72"/>
        <v>100.00000000000001</v>
      </c>
      <c r="L170" s="71">
        <f t="shared" si="72"/>
        <v>100</v>
      </c>
      <c r="M170" s="193">
        <f t="shared" si="72"/>
        <v>100</v>
      </c>
      <c r="N170" s="71">
        <f t="shared" si="72"/>
        <v>100</v>
      </c>
      <c r="O170" s="71">
        <f t="shared" si="72"/>
        <v>100.00000000000001</v>
      </c>
      <c r="P170" s="14"/>
      <c r="Q170" s="14"/>
      <c r="R170" s="14"/>
      <c r="S170" s="14"/>
      <c r="T170" s="44"/>
      <c r="V170" s="44"/>
      <c r="W170" s="44"/>
      <c r="X170" s="23"/>
      <c r="Y170" s="23"/>
      <c r="Z170" s="23"/>
      <c r="AA170" s="23"/>
    </row>
    <row r="171" spans="1:27" ht="15" customHeight="1" x14ac:dyDescent="0.15">
      <c r="B171" s="38" t="s">
        <v>329</v>
      </c>
      <c r="C171" s="78"/>
      <c r="D171" s="78"/>
      <c r="E171" s="78"/>
      <c r="F171" s="71">
        <f t="shared" ref="F171:J171" si="73">F158</f>
        <v>2.5403932606272943</v>
      </c>
      <c r="G171" s="71">
        <f t="shared" si="73"/>
        <v>2.3908920674275653</v>
      </c>
      <c r="H171" s="193">
        <f t="shared" si="73"/>
        <v>2.6190979190120407</v>
      </c>
      <c r="I171" s="71">
        <f t="shared" si="73"/>
        <v>2.0109643618155535</v>
      </c>
      <c r="J171" s="71">
        <f t="shared" si="73"/>
        <v>2.0060772878375581</v>
      </c>
      <c r="K171" s="14"/>
      <c r="L171" s="14"/>
      <c r="M171" s="14"/>
      <c r="N171" s="14"/>
      <c r="O171" s="14"/>
      <c r="P171" s="14"/>
      <c r="Q171" s="14"/>
      <c r="R171" s="14"/>
      <c r="S171" s="14"/>
      <c r="T171" s="44"/>
      <c r="V171" s="44"/>
      <c r="W171" s="44"/>
      <c r="X171" s="23"/>
      <c r="Y171" s="23"/>
      <c r="Z171" s="23"/>
      <c r="AA171" s="23"/>
    </row>
    <row r="172" spans="1:27" ht="15" customHeight="1" x14ac:dyDescent="0.15">
      <c r="B172" s="38" t="s">
        <v>330</v>
      </c>
      <c r="C172" s="78"/>
      <c r="D172" s="78"/>
      <c r="E172" s="78"/>
      <c r="F172" s="71">
        <f>F159</f>
        <v>2.3946479609876836</v>
      </c>
      <c r="G172" s="71">
        <f t="shared" ref="G172:J172" si="74">G159</f>
        <v>2.2069990522415921</v>
      </c>
      <c r="H172" s="193">
        <f t="shared" si="74"/>
        <v>2.5922989079468794</v>
      </c>
      <c r="I172" s="71">
        <f t="shared" si="74"/>
        <v>1.9725500448162534</v>
      </c>
      <c r="J172" s="71">
        <f t="shared" si="74"/>
        <v>1.9545068734813433</v>
      </c>
      <c r="K172" s="14"/>
      <c r="L172" s="14"/>
      <c r="M172" s="14"/>
      <c r="N172" s="14"/>
      <c r="O172" s="14"/>
      <c r="P172" s="14"/>
      <c r="Q172" s="14"/>
      <c r="R172" s="14"/>
      <c r="S172" s="14"/>
      <c r="T172" s="44"/>
      <c r="V172" s="44"/>
      <c r="W172" s="44"/>
      <c r="X172" s="23"/>
      <c r="Y172" s="23"/>
      <c r="Z172" s="23"/>
      <c r="AA172" s="23"/>
    </row>
    <row r="173" spans="1:27" ht="13.65" customHeight="1" x14ac:dyDescent="0.15">
      <c r="B173" s="94" t="s">
        <v>384</v>
      </c>
      <c r="C173" s="94"/>
      <c r="D173" s="111"/>
      <c r="E173" s="111"/>
      <c r="F173" s="111"/>
      <c r="G173" s="111"/>
      <c r="H173" s="111"/>
      <c r="I173" s="111"/>
      <c r="J173" s="14"/>
      <c r="K173" s="14"/>
      <c r="L173" s="14"/>
      <c r="M173" s="14"/>
      <c r="N173" s="14"/>
      <c r="O173" s="14"/>
      <c r="P173" s="14"/>
      <c r="Q173" s="14"/>
      <c r="R173" s="14"/>
      <c r="S173" s="14"/>
      <c r="T173" s="44"/>
      <c r="V173" s="44"/>
      <c r="W173" s="44"/>
      <c r="X173" s="23"/>
      <c r="Y173" s="23"/>
      <c r="Z173" s="23"/>
    </row>
    <row r="174" spans="1:27" ht="13.65" customHeight="1" x14ac:dyDescent="0.15">
      <c r="B174" s="94" t="s">
        <v>385</v>
      </c>
      <c r="C174" s="94"/>
      <c r="D174" s="111"/>
      <c r="E174" s="111"/>
      <c r="F174" s="111"/>
      <c r="G174" s="111"/>
      <c r="H174" s="111"/>
      <c r="I174" s="111"/>
      <c r="J174" s="14"/>
      <c r="K174" s="14"/>
      <c r="L174" s="14"/>
      <c r="M174" s="14"/>
      <c r="N174" s="14"/>
      <c r="O174" s="14"/>
      <c r="P174" s="14"/>
      <c r="Q174" s="14"/>
      <c r="R174" s="14"/>
      <c r="S174" s="14"/>
      <c r="T174" s="44"/>
      <c r="V174" s="44"/>
      <c r="W174" s="44"/>
      <c r="X174" s="23"/>
      <c r="Y174" s="23"/>
      <c r="Z174" s="23"/>
    </row>
    <row r="175" spans="1:27" ht="15" customHeight="1" x14ac:dyDescent="0.15">
      <c r="B175" s="62"/>
      <c r="C175" s="62"/>
      <c r="D175" s="62"/>
      <c r="E175" s="62"/>
      <c r="F175" s="45"/>
      <c r="G175" s="91"/>
      <c r="H175" s="91"/>
      <c r="I175" s="91"/>
      <c r="J175" s="54"/>
      <c r="K175" s="23"/>
      <c r="T175" s="44"/>
      <c r="V175" s="44"/>
      <c r="W175" s="44"/>
    </row>
    <row r="176" spans="1:27" ht="15" customHeight="1" x14ac:dyDescent="0.15">
      <c r="A176" s="1" t="s">
        <v>718</v>
      </c>
      <c r="C176" s="1"/>
      <c r="D176" s="1"/>
      <c r="E176" s="1"/>
      <c r="H176" s="7"/>
      <c r="I176" s="7"/>
      <c r="J176" s="7"/>
      <c r="T176" s="44"/>
      <c r="V176" s="44"/>
      <c r="W176" s="44"/>
    </row>
    <row r="177" spans="2:27" ht="13.65" customHeight="1" x14ac:dyDescent="0.15">
      <c r="B177" s="64"/>
      <c r="C177" s="33"/>
      <c r="D177" s="33"/>
      <c r="E177" s="33"/>
      <c r="F177" s="79"/>
      <c r="G177" s="86"/>
      <c r="H177" s="83" t="s">
        <v>327</v>
      </c>
      <c r="I177" s="86"/>
      <c r="J177" s="86"/>
      <c r="K177" s="104"/>
      <c r="L177" s="86"/>
      <c r="M177" s="83" t="s">
        <v>215</v>
      </c>
      <c r="N177" s="86"/>
      <c r="O177" s="84"/>
      <c r="T177" s="44"/>
      <c r="V177" s="44"/>
      <c r="W177" s="44"/>
      <c r="X177" s="89"/>
      <c r="Y177" s="89"/>
      <c r="Z177" s="89"/>
      <c r="AA177" s="89"/>
    </row>
    <row r="178" spans="2:27" ht="19.2" x14ac:dyDescent="0.15">
      <c r="B178" s="93"/>
      <c r="C178" s="45"/>
      <c r="D178" s="45"/>
      <c r="E178" s="45"/>
      <c r="F178" s="96" t="s">
        <v>512</v>
      </c>
      <c r="G178" s="96" t="s">
        <v>210</v>
      </c>
      <c r="H178" s="96" t="s">
        <v>211</v>
      </c>
      <c r="I178" s="96" t="s">
        <v>520</v>
      </c>
      <c r="J178" s="102" t="s">
        <v>213</v>
      </c>
      <c r="K178" s="105" t="s">
        <v>512</v>
      </c>
      <c r="L178" s="96" t="s">
        <v>210</v>
      </c>
      <c r="M178" s="96" t="s">
        <v>211</v>
      </c>
      <c r="N178" s="96" t="s">
        <v>520</v>
      </c>
      <c r="O178" s="96" t="s">
        <v>213</v>
      </c>
      <c r="T178" s="44"/>
      <c r="V178" s="44"/>
      <c r="W178" s="44"/>
      <c r="X178" s="220"/>
      <c r="Y178" s="220"/>
      <c r="Z178" s="220"/>
      <c r="AA178" s="220"/>
    </row>
    <row r="179" spans="2:27" ht="12" customHeight="1" x14ac:dyDescent="0.15">
      <c r="B179" s="65"/>
      <c r="C179" s="36"/>
      <c r="D179" s="36"/>
      <c r="E179" s="36"/>
      <c r="F179" s="37"/>
      <c r="G179" s="37"/>
      <c r="H179" s="37"/>
      <c r="I179" s="37"/>
      <c r="J179" s="66"/>
      <c r="K179" s="107">
        <f>F191</f>
        <v>1983</v>
      </c>
      <c r="L179" s="2">
        <f t="shared" ref="L179" si="75">G191</f>
        <v>667</v>
      </c>
      <c r="M179" s="2">
        <f t="shared" ref="M179" si="76">H191</f>
        <v>1316</v>
      </c>
      <c r="N179" s="2">
        <f t="shared" ref="N179" si="77">I191</f>
        <v>1123</v>
      </c>
      <c r="O179" s="2">
        <f t="shared" ref="O179" si="78">J191</f>
        <v>1051</v>
      </c>
      <c r="T179" s="44"/>
      <c r="V179" s="44"/>
      <c r="W179" s="44"/>
      <c r="X179" s="53"/>
      <c r="Y179" s="53"/>
      <c r="Z179" s="53"/>
      <c r="AA179" s="53"/>
    </row>
    <row r="180" spans="2:27" ht="15" customHeight="1" x14ac:dyDescent="0.15">
      <c r="B180" s="32" t="s">
        <v>136</v>
      </c>
      <c r="C180" s="233"/>
      <c r="D180" s="233"/>
      <c r="E180" s="233"/>
      <c r="F180" s="17">
        <v>12</v>
      </c>
      <c r="G180" s="17">
        <v>2</v>
      </c>
      <c r="H180" s="130">
        <v>10</v>
      </c>
      <c r="I180" s="8">
        <v>14</v>
      </c>
      <c r="J180" s="130">
        <v>12</v>
      </c>
      <c r="K180" s="134">
        <f t="shared" ref="K180:K190" si="79">F180/K$179*100</f>
        <v>0.60514372163388808</v>
      </c>
      <c r="L180" s="3">
        <f t="shared" ref="L180:L190" si="80">G180/L$179*100</f>
        <v>0.29985007496251875</v>
      </c>
      <c r="M180" s="177">
        <f t="shared" ref="M180:M190" si="81">H180/M$179*100</f>
        <v>0.75987841945288759</v>
      </c>
      <c r="N180" s="11">
        <f t="shared" ref="N180:N190" si="82">I180/N$179*100</f>
        <v>1.2466607301869992</v>
      </c>
      <c r="O180" s="15">
        <f t="shared" ref="O180:O190" si="83">J180/O$179*100</f>
        <v>1.1417697431018079</v>
      </c>
      <c r="Q180" s="187"/>
      <c r="T180" s="44"/>
      <c r="V180" s="44"/>
      <c r="W180" s="44"/>
      <c r="X180" s="23"/>
      <c r="Y180" s="23"/>
      <c r="Z180" s="23"/>
      <c r="AA180" s="23"/>
    </row>
    <row r="181" spans="2:27" ht="15" customHeight="1" x14ac:dyDescent="0.15">
      <c r="B181" s="34" t="s">
        <v>137</v>
      </c>
      <c r="C181" s="233"/>
      <c r="D181" s="233"/>
      <c r="E181" s="233"/>
      <c r="F181" s="18">
        <v>22</v>
      </c>
      <c r="G181" s="18">
        <v>2</v>
      </c>
      <c r="H181" s="137">
        <v>20</v>
      </c>
      <c r="I181" s="9">
        <v>41</v>
      </c>
      <c r="J181" s="137">
        <v>41</v>
      </c>
      <c r="K181" s="134">
        <f t="shared" si="79"/>
        <v>1.1094301563287949</v>
      </c>
      <c r="L181" s="4">
        <f t="shared" si="80"/>
        <v>0.29985007496251875</v>
      </c>
      <c r="M181" s="178">
        <f t="shared" si="81"/>
        <v>1.5197568389057752</v>
      </c>
      <c r="N181" s="12">
        <f t="shared" si="82"/>
        <v>3.6509349955476402</v>
      </c>
      <c r="O181" s="16">
        <f t="shared" si="83"/>
        <v>3.9010466222645097</v>
      </c>
      <c r="Q181" s="187"/>
      <c r="T181" s="44"/>
      <c r="V181" s="44"/>
      <c r="W181" s="44"/>
      <c r="X181" s="23"/>
      <c r="Y181" s="23"/>
      <c r="Z181" s="23"/>
      <c r="AA181" s="23"/>
    </row>
    <row r="182" spans="2:27" ht="15" customHeight="1" x14ac:dyDescent="0.15">
      <c r="B182" s="34" t="s">
        <v>138</v>
      </c>
      <c r="C182" s="233"/>
      <c r="D182" s="233"/>
      <c r="E182" s="233"/>
      <c r="F182" s="18">
        <v>77</v>
      </c>
      <c r="G182" s="18">
        <v>9</v>
      </c>
      <c r="H182" s="137">
        <v>68</v>
      </c>
      <c r="I182" s="9">
        <v>172</v>
      </c>
      <c r="J182" s="137">
        <v>168</v>
      </c>
      <c r="K182" s="134">
        <f t="shared" si="79"/>
        <v>3.8830055471507814</v>
      </c>
      <c r="L182" s="4">
        <f t="shared" si="80"/>
        <v>1.3493253373313343</v>
      </c>
      <c r="M182" s="178">
        <f t="shared" si="81"/>
        <v>5.1671732522796354</v>
      </c>
      <c r="N182" s="12">
        <f t="shared" si="82"/>
        <v>15.316117542297416</v>
      </c>
      <c r="O182" s="16">
        <f t="shared" si="83"/>
        <v>15.984776403425311</v>
      </c>
      <c r="Q182" s="187"/>
      <c r="T182" s="44"/>
      <c r="V182" s="44"/>
      <c r="W182" s="44"/>
      <c r="X182" s="23"/>
      <c r="Y182" s="23"/>
      <c r="Z182" s="23"/>
      <c r="AA182" s="23"/>
    </row>
    <row r="183" spans="2:27" ht="15" customHeight="1" x14ac:dyDescent="0.15">
      <c r="B183" s="34" t="s">
        <v>139</v>
      </c>
      <c r="C183" s="233"/>
      <c r="D183" s="233"/>
      <c r="E183" s="233"/>
      <c r="F183" s="18">
        <v>179</v>
      </c>
      <c r="G183" s="18">
        <v>74</v>
      </c>
      <c r="H183" s="137">
        <v>105</v>
      </c>
      <c r="I183" s="9">
        <v>242</v>
      </c>
      <c r="J183" s="137">
        <v>216</v>
      </c>
      <c r="K183" s="134">
        <f t="shared" si="79"/>
        <v>9.0267271810388294</v>
      </c>
      <c r="L183" s="4">
        <f t="shared" si="80"/>
        <v>11.094452773613193</v>
      </c>
      <c r="M183" s="178">
        <f t="shared" si="81"/>
        <v>7.9787234042553195</v>
      </c>
      <c r="N183" s="12">
        <f t="shared" si="82"/>
        <v>21.549421193232412</v>
      </c>
      <c r="O183" s="16">
        <f t="shared" si="83"/>
        <v>20.551855375832538</v>
      </c>
      <c r="Q183" s="187"/>
      <c r="T183" s="44"/>
      <c r="V183" s="44"/>
      <c r="W183" s="44"/>
      <c r="X183" s="23"/>
      <c r="Y183" s="23"/>
      <c r="Z183" s="23"/>
      <c r="AA183" s="23"/>
    </row>
    <row r="184" spans="2:27" ht="15" customHeight="1" x14ac:dyDescent="0.15">
      <c r="B184" s="34" t="s">
        <v>140</v>
      </c>
      <c r="C184" s="233"/>
      <c r="D184" s="233"/>
      <c r="E184" s="233"/>
      <c r="F184" s="18">
        <v>472</v>
      </c>
      <c r="G184" s="18">
        <v>254</v>
      </c>
      <c r="H184" s="137">
        <v>218</v>
      </c>
      <c r="I184" s="9">
        <v>249</v>
      </c>
      <c r="J184" s="137">
        <v>227</v>
      </c>
      <c r="K184" s="134">
        <f t="shared" si="79"/>
        <v>23.802319717599595</v>
      </c>
      <c r="L184" s="4">
        <f t="shared" si="80"/>
        <v>38.08095952023988</v>
      </c>
      <c r="M184" s="178">
        <f t="shared" si="81"/>
        <v>16.565349544072948</v>
      </c>
      <c r="N184" s="12">
        <f t="shared" si="82"/>
        <v>22.172751558325913</v>
      </c>
      <c r="O184" s="16">
        <f t="shared" si="83"/>
        <v>21.59847764034253</v>
      </c>
      <c r="Q184" s="187"/>
      <c r="T184" s="44"/>
      <c r="V184" s="44"/>
      <c r="W184" s="44"/>
      <c r="X184" s="23"/>
      <c r="Y184" s="23"/>
      <c r="Z184" s="23"/>
      <c r="AA184" s="23"/>
    </row>
    <row r="185" spans="2:27" ht="15" customHeight="1" x14ac:dyDescent="0.15">
      <c r="B185" s="34" t="s">
        <v>141</v>
      </c>
      <c r="C185" s="233"/>
      <c r="D185" s="233"/>
      <c r="E185" s="233"/>
      <c r="F185" s="18">
        <v>530</v>
      </c>
      <c r="G185" s="18">
        <v>205</v>
      </c>
      <c r="H185" s="137">
        <v>325</v>
      </c>
      <c r="I185" s="9">
        <v>175</v>
      </c>
      <c r="J185" s="137">
        <v>163</v>
      </c>
      <c r="K185" s="134">
        <f t="shared" si="79"/>
        <v>26.727181038830057</v>
      </c>
      <c r="L185" s="4">
        <f t="shared" si="80"/>
        <v>30.73463268365817</v>
      </c>
      <c r="M185" s="178">
        <f t="shared" si="81"/>
        <v>24.696048632218844</v>
      </c>
      <c r="N185" s="12">
        <f t="shared" si="82"/>
        <v>15.58325912733749</v>
      </c>
      <c r="O185" s="16">
        <f t="shared" si="83"/>
        <v>15.509039010466221</v>
      </c>
      <c r="Q185" s="187"/>
      <c r="T185" s="44"/>
      <c r="V185" s="44"/>
      <c r="W185" s="44"/>
      <c r="X185" s="23"/>
      <c r="Y185" s="23"/>
      <c r="Z185" s="23"/>
      <c r="AA185" s="23"/>
    </row>
    <row r="186" spans="2:27" ht="15" customHeight="1" x14ac:dyDescent="0.15">
      <c r="B186" s="34" t="s">
        <v>142</v>
      </c>
      <c r="C186" s="233"/>
      <c r="D186" s="233"/>
      <c r="E186" s="233"/>
      <c r="F186" s="18">
        <v>359</v>
      </c>
      <c r="G186" s="18">
        <v>65</v>
      </c>
      <c r="H186" s="137">
        <v>294</v>
      </c>
      <c r="I186" s="9">
        <v>118</v>
      </c>
      <c r="J186" s="137">
        <v>118</v>
      </c>
      <c r="K186" s="134">
        <f t="shared" si="79"/>
        <v>18.10388300554715</v>
      </c>
      <c r="L186" s="4">
        <f t="shared" si="80"/>
        <v>9.7451274362818587</v>
      </c>
      <c r="M186" s="178">
        <f t="shared" si="81"/>
        <v>22.340425531914892</v>
      </c>
      <c r="N186" s="12">
        <f t="shared" si="82"/>
        <v>10.507569011576136</v>
      </c>
      <c r="O186" s="16">
        <f t="shared" si="83"/>
        <v>11.227402473834443</v>
      </c>
      <c r="Q186" s="187"/>
      <c r="T186" s="44"/>
      <c r="V186" s="44"/>
      <c r="W186" s="44"/>
      <c r="X186" s="23"/>
      <c r="Y186" s="23"/>
      <c r="Z186" s="23"/>
      <c r="AA186" s="23"/>
    </row>
    <row r="187" spans="2:27" ht="15" customHeight="1" x14ac:dyDescent="0.15">
      <c r="B187" s="34" t="s">
        <v>143</v>
      </c>
      <c r="C187" s="233"/>
      <c r="D187" s="233"/>
      <c r="E187" s="233"/>
      <c r="F187" s="18">
        <v>149</v>
      </c>
      <c r="G187" s="18">
        <v>15</v>
      </c>
      <c r="H187" s="137">
        <v>134</v>
      </c>
      <c r="I187" s="9">
        <v>33</v>
      </c>
      <c r="J187" s="137">
        <v>31</v>
      </c>
      <c r="K187" s="134">
        <f t="shared" si="79"/>
        <v>7.5138678769541096</v>
      </c>
      <c r="L187" s="4">
        <f t="shared" si="80"/>
        <v>2.2488755622188905</v>
      </c>
      <c r="M187" s="178">
        <f t="shared" si="81"/>
        <v>10.182370820668693</v>
      </c>
      <c r="N187" s="12">
        <f t="shared" si="82"/>
        <v>2.9385574354407837</v>
      </c>
      <c r="O187" s="16">
        <f t="shared" si="83"/>
        <v>2.9495718363463368</v>
      </c>
      <c r="Q187" s="187"/>
      <c r="T187" s="44"/>
      <c r="V187" s="44"/>
      <c r="W187" s="44"/>
      <c r="X187" s="23"/>
      <c r="Y187" s="23"/>
      <c r="Z187" s="23"/>
      <c r="AA187" s="23"/>
    </row>
    <row r="188" spans="2:27" ht="15" customHeight="1" x14ac:dyDescent="0.15">
      <c r="B188" s="34" t="s">
        <v>144</v>
      </c>
      <c r="C188" s="233"/>
      <c r="D188" s="233"/>
      <c r="E188" s="233"/>
      <c r="F188" s="18">
        <v>64</v>
      </c>
      <c r="G188" s="18">
        <v>4</v>
      </c>
      <c r="H188" s="137">
        <v>60</v>
      </c>
      <c r="I188" s="9">
        <v>17</v>
      </c>
      <c r="J188" s="137">
        <v>17</v>
      </c>
      <c r="K188" s="134">
        <f t="shared" si="79"/>
        <v>3.2274331820474034</v>
      </c>
      <c r="L188" s="4">
        <f t="shared" si="80"/>
        <v>0.59970014992503751</v>
      </c>
      <c r="M188" s="178">
        <f t="shared" si="81"/>
        <v>4.5592705167173255</v>
      </c>
      <c r="N188" s="12">
        <f t="shared" si="82"/>
        <v>1.5138023152270703</v>
      </c>
      <c r="O188" s="16">
        <f t="shared" si="83"/>
        <v>1.6175071360608944</v>
      </c>
      <c r="Q188" s="187"/>
      <c r="T188" s="44"/>
      <c r="V188" s="44"/>
      <c r="W188" s="44"/>
      <c r="X188" s="23"/>
      <c r="Y188" s="23"/>
      <c r="Z188" s="23"/>
      <c r="AA188" s="23"/>
    </row>
    <row r="189" spans="2:27" ht="15" customHeight="1" x14ac:dyDescent="0.15">
      <c r="B189" s="34" t="s">
        <v>145</v>
      </c>
      <c r="C189" s="233"/>
      <c r="D189" s="233"/>
      <c r="E189" s="233"/>
      <c r="F189" s="18">
        <v>19</v>
      </c>
      <c r="G189" s="18">
        <v>1</v>
      </c>
      <c r="H189" s="137">
        <v>18</v>
      </c>
      <c r="I189" s="9">
        <v>0</v>
      </c>
      <c r="J189" s="137">
        <v>0</v>
      </c>
      <c r="K189" s="134">
        <f t="shared" si="79"/>
        <v>0.95814422592032278</v>
      </c>
      <c r="L189" s="4">
        <f t="shared" si="80"/>
        <v>0.14992503748125938</v>
      </c>
      <c r="M189" s="178">
        <f t="shared" si="81"/>
        <v>1.3677811550151975</v>
      </c>
      <c r="N189" s="12">
        <f t="shared" si="82"/>
        <v>0</v>
      </c>
      <c r="O189" s="16">
        <f t="shared" si="83"/>
        <v>0</v>
      </c>
      <c r="Q189" s="187"/>
      <c r="T189" s="44"/>
      <c r="V189" s="44"/>
      <c r="W189" s="44"/>
      <c r="X189" s="23"/>
      <c r="Y189" s="23"/>
      <c r="Z189" s="23"/>
      <c r="AA189" s="23"/>
    </row>
    <row r="190" spans="2:27" ht="15" customHeight="1" x14ac:dyDescent="0.15">
      <c r="B190" s="35" t="s">
        <v>0</v>
      </c>
      <c r="C190" s="88"/>
      <c r="D190" s="88"/>
      <c r="E190" s="233"/>
      <c r="F190" s="18">
        <v>100</v>
      </c>
      <c r="G190" s="18">
        <v>36</v>
      </c>
      <c r="H190" s="67">
        <v>64</v>
      </c>
      <c r="I190" s="18">
        <v>62</v>
      </c>
      <c r="J190" s="67">
        <v>58</v>
      </c>
      <c r="K190" s="134">
        <f t="shared" si="79"/>
        <v>5.0428643469490675</v>
      </c>
      <c r="L190" s="4">
        <f t="shared" si="80"/>
        <v>5.3973013493253372</v>
      </c>
      <c r="M190" s="179">
        <f t="shared" si="81"/>
        <v>4.86322188449848</v>
      </c>
      <c r="N190" s="4">
        <f t="shared" si="82"/>
        <v>5.520926090828139</v>
      </c>
      <c r="O190" s="4">
        <f t="shared" si="83"/>
        <v>5.5185537583254041</v>
      </c>
      <c r="Q190" s="187"/>
      <c r="T190" s="44"/>
      <c r="V190" s="44"/>
      <c r="W190" s="44"/>
      <c r="X190" s="80"/>
      <c r="Y190" s="80"/>
      <c r="Z190" s="80"/>
      <c r="AA190" s="80"/>
    </row>
    <row r="191" spans="2:27" ht="15" customHeight="1" x14ac:dyDescent="0.15">
      <c r="B191" s="38" t="s">
        <v>1</v>
      </c>
      <c r="C191" s="78"/>
      <c r="D191" s="78"/>
      <c r="E191" s="78"/>
      <c r="F191" s="47">
        <f>SUM(F180:F190)</f>
        <v>1983</v>
      </c>
      <c r="G191" s="47">
        <f t="shared" ref="G191" si="84">SUM(G180:G190)</f>
        <v>667</v>
      </c>
      <c r="H191" s="132">
        <f t="shared" ref="H191" si="85">SUM(H180:H190)</f>
        <v>1316</v>
      </c>
      <c r="I191" s="47">
        <f t="shared" ref="I191" si="86">SUM(I180:I190)</f>
        <v>1123</v>
      </c>
      <c r="J191" s="132">
        <f t="shared" ref="J191" si="87">SUM(J180:J190)</f>
        <v>1051</v>
      </c>
      <c r="K191" s="135">
        <f t="shared" ref="K191" si="88">SUM(K180:K190)</f>
        <v>100</v>
      </c>
      <c r="L191" s="71">
        <f t="shared" ref="L191" si="89">SUM(L180:L190)</f>
        <v>100</v>
      </c>
      <c r="M191" s="193">
        <f t="shared" ref="M191" si="90">SUM(M180:M190)</f>
        <v>100</v>
      </c>
      <c r="N191" s="71">
        <f t="shared" ref="N191" si="91">SUM(N180:N190)</f>
        <v>100</v>
      </c>
      <c r="O191" s="71">
        <f t="shared" ref="O191" si="92">SUM(O180:O190)</f>
        <v>100</v>
      </c>
      <c r="T191" s="44"/>
      <c r="V191" s="44"/>
      <c r="W191" s="44"/>
      <c r="X191" s="23"/>
      <c r="Y191" s="23"/>
      <c r="Z191" s="23"/>
      <c r="AA191" s="23"/>
    </row>
    <row r="192" spans="2:27" ht="15" customHeight="1" x14ac:dyDescent="0.15">
      <c r="B192" s="165" t="s">
        <v>329</v>
      </c>
      <c r="C192" s="78"/>
      <c r="D192" s="78"/>
      <c r="E192" s="78"/>
      <c r="F192" s="71">
        <v>2.591236160751571</v>
      </c>
      <c r="G192" s="71">
        <v>2.4600930773920289</v>
      </c>
      <c r="H192" s="193">
        <v>2.660508876224561</v>
      </c>
      <c r="I192" s="71">
        <v>2.1257326935814422</v>
      </c>
      <c r="J192" s="71">
        <v>2.1278535456636214</v>
      </c>
      <c r="K192" s="14"/>
      <c r="L192" s="14"/>
      <c r="M192" s="14"/>
      <c r="N192" s="14"/>
      <c r="O192" s="14"/>
      <c r="T192" s="44"/>
      <c r="V192" s="44"/>
      <c r="W192" s="44"/>
      <c r="X192" s="23"/>
      <c r="Y192" s="23"/>
      <c r="Z192" s="23"/>
      <c r="AA192" s="23"/>
    </row>
    <row r="193" spans="2:27" ht="15" customHeight="1" x14ac:dyDescent="0.15">
      <c r="B193" s="165" t="s">
        <v>330</v>
      </c>
      <c r="C193" s="78"/>
      <c r="D193" s="78"/>
      <c r="E193" s="78"/>
      <c r="F193" s="71">
        <f>SUM(D115*0.375,D116,D117,D118*2,D119*3,D120*4,D121*5)/SUM(D115:D121)</f>
        <v>2.5824866140231015</v>
      </c>
      <c r="G193" s="71">
        <f>SUM(E115*0.375,E116,E117,E118*2,E119*3,E120*4,E121*5)/SUM(E115:E121)</f>
        <v>2.43366797567773</v>
      </c>
      <c r="H193" s="71">
        <f>SUM(F115*0.375,F116,F117,F118*2,F119*3,F120*4,F121*5)/SUM(F115:F121)</f>
        <v>2.7323159455409241</v>
      </c>
      <c r="I193" s="71">
        <f>SUM(G115*0.375,G116,G117,G118*2,G119*3,G120*4,G121*5)/SUM(G115:G121)</f>
        <v>2.1716802078878983</v>
      </c>
      <c r="J193" s="71">
        <f>SUM(H115*0.375,H116,H117,H118*2,H119*3,H120*4,H121*5)/SUM(H115:H121)</f>
        <v>2.1750287068933587</v>
      </c>
      <c r="K193" s="14"/>
      <c r="L193" s="14"/>
      <c r="M193" s="14"/>
      <c r="N193" s="14"/>
      <c r="O193" s="14"/>
      <c r="T193" s="44"/>
      <c r="V193" s="44"/>
      <c r="W193" s="44"/>
      <c r="X193" s="23"/>
      <c r="Y193" s="23"/>
      <c r="Z193" s="23"/>
      <c r="AA193" s="23"/>
    </row>
    <row r="194" spans="2:27" ht="13.65" customHeight="1" x14ac:dyDescent="0.15">
      <c r="B194" s="94" t="s">
        <v>384</v>
      </c>
      <c r="C194" s="94"/>
      <c r="D194" s="111"/>
      <c r="E194" s="111"/>
      <c r="F194" s="111"/>
      <c r="G194" s="111"/>
      <c r="H194" s="111"/>
      <c r="I194" s="111"/>
      <c r="J194" s="111"/>
      <c r="K194" s="14"/>
      <c r="L194" s="14"/>
      <c r="M194" s="14"/>
      <c r="N194" s="14"/>
      <c r="O194" s="14"/>
      <c r="P194" s="14"/>
      <c r="Q194" s="14"/>
      <c r="R194" s="14"/>
      <c r="S194" s="14"/>
      <c r="T194" s="44"/>
      <c r="V194" s="44"/>
      <c r="W194" s="44"/>
      <c r="X194" s="23"/>
      <c r="Y194" s="23"/>
      <c r="Z194" s="23"/>
      <c r="AA194" s="23"/>
    </row>
    <row r="195" spans="2:27" ht="13.65" customHeight="1" x14ac:dyDescent="0.15">
      <c r="B195" s="94" t="s">
        <v>385</v>
      </c>
      <c r="C195" s="94"/>
      <c r="D195" s="111"/>
      <c r="E195" s="111"/>
      <c r="F195" s="14"/>
      <c r="G195" s="14"/>
      <c r="H195" s="14"/>
      <c r="I195" s="14"/>
      <c r="J195" s="14"/>
      <c r="K195" s="14"/>
      <c r="L195" s="14"/>
      <c r="M195" s="14"/>
      <c r="N195" s="14"/>
      <c r="O195" s="14"/>
      <c r="P195" s="14"/>
      <c r="Q195" s="14"/>
      <c r="R195" s="14"/>
      <c r="S195" s="14"/>
      <c r="T195" s="44"/>
      <c r="V195" s="44"/>
      <c r="W195" s="44"/>
      <c r="X195" s="23"/>
      <c r="Y195" s="23"/>
      <c r="Z195" s="23"/>
      <c r="AA195" s="23"/>
    </row>
    <row r="196" spans="2:27" ht="15" customHeight="1" x14ac:dyDescent="0.15">
      <c r="B196" s="62"/>
      <c r="C196" s="62"/>
      <c r="D196" s="62"/>
      <c r="E196" s="62"/>
      <c r="F196" s="62"/>
      <c r="G196" s="45"/>
      <c r="H196" s="91"/>
      <c r="I196" s="91"/>
      <c r="J196" s="91"/>
      <c r="K196" s="54"/>
      <c r="L196" s="23"/>
      <c r="P196" s="14"/>
      <c r="Q196" s="14"/>
      <c r="R196" s="14"/>
      <c r="S196" s="14"/>
      <c r="T196" s="44"/>
      <c r="V196" s="44"/>
      <c r="W196" s="44"/>
    </row>
    <row r="197" spans="2:27" ht="13.65" customHeight="1" x14ac:dyDescent="0.15">
      <c r="B197" s="64"/>
      <c r="C197" s="33"/>
      <c r="D197" s="33"/>
      <c r="E197" s="33"/>
      <c r="F197" s="79"/>
      <c r="G197" s="86"/>
      <c r="H197" s="83" t="s">
        <v>327</v>
      </c>
      <c r="I197" s="86"/>
      <c r="J197" s="86"/>
      <c r="K197" s="104"/>
      <c r="L197" s="86"/>
      <c r="M197" s="83" t="s">
        <v>215</v>
      </c>
      <c r="N197" s="86"/>
      <c r="O197" s="84"/>
      <c r="P197" s="14"/>
      <c r="Q197" s="14"/>
      <c r="R197" s="14"/>
      <c r="S197" s="14"/>
      <c r="T197" s="44"/>
      <c r="V197" s="44"/>
      <c r="W197" s="44"/>
      <c r="X197" s="89"/>
      <c r="Y197" s="89"/>
      <c r="Z197" s="89"/>
      <c r="AA197" s="89"/>
    </row>
    <row r="198" spans="2:27" ht="19.2" x14ac:dyDescent="0.15">
      <c r="B198" s="93"/>
      <c r="C198" s="45"/>
      <c r="D198" s="45"/>
      <c r="E198" s="45"/>
      <c r="F198" s="96" t="s">
        <v>512</v>
      </c>
      <c r="G198" s="96" t="s">
        <v>210</v>
      </c>
      <c r="H198" s="96" t="s">
        <v>211</v>
      </c>
      <c r="I198" s="96" t="s">
        <v>520</v>
      </c>
      <c r="J198" s="102" t="s">
        <v>213</v>
      </c>
      <c r="K198" s="105" t="s">
        <v>512</v>
      </c>
      <c r="L198" s="96" t="s">
        <v>210</v>
      </c>
      <c r="M198" s="96" t="s">
        <v>211</v>
      </c>
      <c r="N198" s="96" t="s">
        <v>520</v>
      </c>
      <c r="O198" s="96" t="s">
        <v>213</v>
      </c>
      <c r="P198" s="14"/>
      <c r="Q198" s="14"/>
      <c r="R198" s="14"/>
      <c r="S198" s="14"/>
      <c r="T198" s="44"/>
      <c r="V198" s="44"/>
      <c r="W198" s="44"/>
      <c r="X198" s="220"/>
      <c r="Y198" s="220"/>
      <c r="Z198" s="220"/>
      <c r="AA198" s="220"/>
    </row>
    <row r="199" spans="2:27" ht="12" customHeight="1" x14ac:dyDescent="0.15">
      <c r="B199" s="65"/>
      <c r="C199" s="36"/>
      <c r="D199" s="36"/>
      <c r="E199" s="36"/>
      <c r="F199" s="37"/>
      <c r="G199" s="37"/>
      <c r="H199" s="37"/>
      <c r="I199" s="37"/>
      <c r="J199" s="66"/>
      <c r="K199" s="107">
        <f>F204</f>
        <v>1983</v>
      </c>
      <c r="L199" s="2">
        <f t="shared" ref="L199:O199" si="93">G204</f>
        <v>667</v>
      </c>
      <c r="M199" s="2">
        <f t="shared" si="93"/>
        <v>1316</v>
      </c>
      <c r="N199" s="2">
        <f t="shared" si="93"/>
        <v>1123</v>
      </c>
      <c r="O199" s="2">
        <f t="shared" si="93"/>
        <v>1051</v>
      </c>
      <c r="P199" s="14"/>
      <c r="Q199" s="14"/>
      <c r="R199" s="14"/>
      <c r="S199" s="14"/>
      <c r="T199" s="44"/>
      <c r="V199" s="44"/>
      <c r="W199" s="44"/>
      <c r="X199" s="53"/>
      <c r="Y199" s="53"/>
      <c r="Z199" s="53"/>
      <c r="AA199" s="53"/>
    </row>
    <row r="200" spans="2:27" ht="15" customHeight="1" x14ac:dyDescent="0.15">
      <c r="B200" s="34" t="s">
        <v>366</v>
      </c>
      <c r="C200" s="233"/>
      <c r="D200" s="233"/>
      <c r="E200" s="233"/>
      <c r="F200" s="17">
        <f>SUM(F180:F182)</f>
        <v>111</v>
      </c>
      <c r="G200" s="17">
        <f>SUM(G180:G182)</f>
        <v>13</v>
      </c>
      <c r="H200" s="130">
        <f>SUM(H180:H182)</f>
        <v>98</v>
      </c>
      <c r="I200" s="8">
        <f>SUM(I180:I182)</f>
        <v>227</v>
      </c>
      <c r="J200" s="190">
        <f>SUM(J180:J182)</f>
        <v>221</v>
      </c>
      <c r="K200" s="98">
        <f t="shared" ref="K200:L203" si="94">F200/K$199*100</f>
        <v>5.5975794251134641</v>
      </c>
      <c r="L200" s="3">
        <f t="shared" si="94"/>
        <v>1.9490254872563717</v>
      </c>
      <c r="M200" s="177">
        <f t="shared" ref="M200:M203" si="95">H200/M$199*100</f>
        <v>7.4468085106382977</v>
      </c>
      <c r="N200" s="11">
        <f t="shared" ref="N200:N203" si="96">I200/N$199*100</f>
        <v>20.213713268032059</v>
      </c>
      <c r="O200" s="15">
        <f t="shared" ref="O200:O203" si="97">J200/O$199*100</f>
        <v>21.027592768791628</v>
      </c>
      <c r="P200" s="14"/>
      <c r="Q200" s="187"/>
      <c r="R200" s="14"/>
      <c r="S200" s="14"/>
      <c r="T200" s="44"/>
      <c r="V200" s="44"/>
      <c r="W200" s="44"/>
      <c r="X200" s="23"/>
      <c r="Y200" s="23"/>
      <c r="Z200" s="23"/>
      <c r="AA200" s="23"/>
    </row>
    <row r="201" spans="2:27" ht="15" customHeight="1" x14ac:dyDescent="0.15">
      <c r="B201" s="34" t="s">
        <v>367</v>
      </c>
      <c r="C201" s="233"/>
      <c r="D201" s="233"/>
      <c r="E201" s="233"/>
      <c r="F201" s="18">
        <f>SUM(F183:F185)</f>
        <v>1181</v>
      </c>
      <c r="G201" s="18">
        <f>SUM(G183:G185)</f>
        <v>533</v>
      </c>
      <c r="H201" s="137">
        <f>SUM(H183:H185)</f>
        <v>648</v>
      </c>
      <c r="I201" s="9">
        <f>SUM(I183:I185)</f>
        <v>666</v>
      </c>
      <c r="J201" s="191">
        <f>SUM(J183:J185)</f>
        <v>606</v>
      </c>
      <c r="K201" s="24">
        <f t="shared" si="94"/>
        <v>59.556227937468485</v>
      </c>
      <c r="L201" s="4">
        <f t="shared" si="94"/>
        <v>79.910044977511234</v>
      </c>
      <c r="M201" s="178">
        <f t="shared" si="95"/>
        <v>49.240121580547111</v>
      </c>
      <c r="N201" s="12">
        <f t="shared" si="96"/>
        <v>59.305431878895817</v>
      </c>
      <c r="O201" s="16">
        <f t="shared" si="97"/>
        <v>57.6593720266413</v>
      </c>
      <c r="P201" s="14"/>
      <c r="Q201" s="187"/>
      <c r="R201" s="14"/>
      <c r="S201" s="14"/>
      <c r="T201" s="44"/>
      <c r="V201" s="44"/>
      <c r="W201" s="44"/>
      <c r="X201" s="23"/>
      <c r="Y201" s="23"/>
      <c r="Z201" s="23"/>
      <c r="AA201" s="23"/>
    </row>
    <row r="202" spans="2:27" ht="15" customHeight="1" x14ac:dyDescent="0.15">
      <c r="B202" s="34" t="s">
        <v>368</v>
      </c>
      <c r="C202" s="233"/>
      <c r="D202" s="233"/>
      <c r="E202" s="233"/>
      <c r="F202" s="18">
        <f>SUM(F186:F189)</f>
        <v>591</v>
      </c>
      <c r="G202" s="18">
        <f>SUM(G186:G189)</f>
        <v>85</v>
      </c>
      <c r="H202" s="137">
        <f>SUM(H186:H189)</f>
        <v>506</v>
      </c>
      <c r="I202" s="9">
        <f>SUM(I186:I189)</f>
        <v>168</v>
      </c>
      <c r="J202" s="191">
        <f>SUM(J186:J189)</f>
        <v>166</v>
      </c>
      <c r="K202" s="24">
        <f t="shared" si="94"/>
        <v>29.80332829046899</v>
      </c>
      <c r="L202" s="4">
        <f t="shared" si="94"/>
        <v>12.743628185907047</v>
      </c>
      <c r="M202" s="178">
        <f t="shared" si="95"/>
        <v>38.449848024316111</v>
      </c>
      <c r="N202" s="12">
        <f t="shared" si="96"/>
        <v>14.95992876224399</v>
      </c>
      <c r="O202" s="16">
        <f t="shared" si="97"/>
        <v>15.794481446241674</v>
      </c>
      <c r="P202" s="14"/>
      <c r="Q202" s="187"/>
      <c r="R202" s="14"/>
      <c r="S202" s="14"/>
      <c r="T202" s="44"/>
      <c r="V202" s="44"/>
      <c r="W202" s="44"/>
      <c r="X202" s="23"/>
      <c r="Y202" s="23"/>
      <c r="Z202" s="23"/>
      <c r="AA202" s="23"/>
    </row>
    <row r="203" spans="2:27" ht="15" customHeight="1" x14ac:dyDescent="0.15">
      <c r="B203" s="35" t="s">
        <v>0</v>
      </c>
      <c r="C203" s="88"/>
      <c r="D203" s="88"/>
      <c r="E203" s="233"/>
      <c r="F203" s="18">
        <f>F190</f>
        <v>100</v>
      </c>
      <c r="G203" s="18">
        <f>G190</f>
        <v>36</v>
      </c>
      <c r="H203" s="67">
        <f>H190</f>
        <v>64</v>
      </c>
      <c r="I203" s="18">
        <f>I190</f>
        <v>62</v>
      </c>
      <c r="J203" s="101">
        <f>J190</f>
        <v>58</v>
      </c>
      <c r="K203" s="24">
        <f t="shared" si="94"/>
        <v>5.0428643469490675</v>
      </c>
      <c r="L203" s="4">
        <f t="shared" si="94"/>
        <v>5.3973013493253372</v>
      </c>
      <c r="M203" s="179">
        <f t="shared" si="95"/>
        <v>4.86322188449848</v>
      </c>
      <c r="N203" s="4">
        <f t="shared" si="96"/>
        <v>5.520926090828139</v>
      </c>
      <c r="O203" s="4">
        <f t="shared" si="97"/>
        <v>5.5185537583254041</v>
      </c>
      <c r="P203" s="14"/>
      <c r="Q203" s="187"/>
      <c r="R203" s="14"/>
      <c r="S203" s="14"/>
      <c r="T203" s="44"/>
      <c r="V203" s="44"/>
      <c r="W203" s="44"/>
      <c r="X203" s="80"/>
      <c r="Y203" s="80"/>
      <c r="Z203" s="80"/>
      <c r="AA203" s="80"/>
    </row>
    <row r="204" spans="2:27" ht="15" customHeight="1" x14ac:dyDescent="0.15">
      <c r="B204" s="38" t="s">
        <v>1</v>
      </c>
      <c r="C204" s="78"/>
      <c r="D204" s="78"/>
      <c r="E204" s="78"/>
      <c r="F204" s="47">
        <f t="shared" ref="F204" si="98">SUM(F200:F203)</f>
        <v>1983</v>
      </c>
      <c r="G204" s="47">
        <f t="shared" ref="G204:K204" si="99">SUM(G200:G203)</f>
        <v>667</v>
      </c>
      <c r="H204" s="132">
        <f t="shared" si="99"/>
        <v>1316</v>
      </c>
      <c r="I204" s="47">
        <f t="shared" si="99"/>
        <v>1123</v>
      </c>
      <c r="J204" s="192">
        <f t="shared" si="99"/>
        <v>1051</v>
      </c>
      <c r="K204" s="41">
        <f t="shared" si="99"/>
        <v>100</v>
      </c>
      <c r="L204" s="71">
        <f t="shared" ref="L204:O204" si="100">SUM(L200:L203)</f>
        <v>99.999999999999986</v>
      </c>
      <c r="M204" s="193">
        <f t="shared" si="100"/>
        <v>100.00000000000001</v>
      </c>
      <c r="N204" s="71">
        <f t="shared" si="100"/>
        <v>100.00000000000001</v>
      </c>
      <c r="O204" s="71">
        <f t="shared" si="100"/>
        <v>100.00000000000001</v>
      </c>
      <c r="P204" s="14"/>
      <c r="Q204" s="14"/>
      <c r="R204" s="14"/>
      <c r="S204" s="14"/>
      <c r="T204" s="44"/>
      <c r="V204" s="44"/>
      <c r="W204" s="44"/>
      <c r="X204" s="23"/>
      <c r="Y204" s="23"/>
      <c r="Z204" s="23"/>
      <c r="AA204" s="23"/>
    </row>
    <row r="205" spans="2:27" ht="15" customHeight="1" x14ac:dyDescent="0.15">
      <c r="B205" s="38" t="s">
        <v>329</v>
      </c>
      <c r="C205" s="78"/>
      <c r="D205" s="78"/>
      <c r="E205" s="78"/>
      <c r="F205" s="71">
        <f t="shared" ref="F205:J206" si="101">F192</f>
        <v>2.591236160751571</v>
      </c>
      <c r="G205" s="71">
        <f t="shared" si="101"/>
        <v>2.4600930773920289</v>
      </c>
      <c r="H205" s="193">
        <f t="shared" si="101"/>
        <v>2.660508876224561</v>
      </c>
      <c r="I205" s="71">
        <f t="shared" si="101"/>
        <v>2.1257326935814422</v>
      </c>
      <c r="J205" s="71">
        <f t="shared" si="101"/>
        <v>2.1278535456636214</v>
      </c>
      <c r="K205" s="14"/>
      <c r="L205" s="14"/>
      <c r="M205" s="14"/>
      <c r="N205" s="14"/>
      <c r="O205" s="14"/>
      <c r="P205" s="14"/>
      <c r="Q205" s="14"/>
      <c r="R205" s="14"/>
      <c r="S205" s="14"/>
      <c r="T205" s="44"/>
      <c r="V205" s="44"/>
      <c r="W205" s="44"/>
      <c r="X205" s="23"/>
      <c r="Y205" s="23"/>
      <c r="Z205" s="23"/>
      <c r="AA205" s="23"/>
    </row>
    <row r="206" spans="2:27" ht="15" customHeight="1" x14ac:dyDescent="0.15">
      <c r="B206" s="38" t="s">
        <v>330</v>
      </c>
      <c r="C206" s="78"/>
      <c r="D206" s="78"/>
      <c r="E206" s="78"/>
      <c r="F206" s="71">
        <f t="shared" si="101"/>
        <v>2.5824866140231015</v>
      </c>
      <c r="G206" s="71">
        <f t="shared" si="101"/>
        <v>2.43366797567773</v>
      </c>
      <c r="H206" s="71">
        <f t="shared" si="101"/>
        <v>2.7323159455409241</v>
      </c>
      <c r="I206" s="71">
        <f t="shared" si="101"/>
        <v>2.1716802078878983</v>
      </c>
      <c r="J206" s="71">
        <f t="shared" si="101"/>
        <v>2.1750287068933587</v>
      </c>
      <c r="K206" s="14"/>
      <c r="L206" s="14"/>
      <c r="M206" s="14"/>
      <c r="N206" s="14"/>
      <c r="O206" s="14"/>
      <c r="P206" s="14"/>
      <c r="Q206" s="14"/>
      <c r="R206" s="14"/>
      <c r="S206" s="14"/>
      <c r="T206" s="44"/>
      <c r="V206" s="44"/>
      <c r="W206" s="44"/>
      <c r="X206" s="23"/>
      <c r="Y206" s="23"/>
      <c r="Z206" s="23"/>
      <c r="AA206" s="23"/>
    </row>
    <row r="207" spans="2:27" ht="13.65" customHeight="1" x14ac:dyDescent="0.15">
      <c r="B207" s="94" t="s">
        <v>384</v>
      </c>
      <c r="C207" s="111"/>
      <c r="D207" s="111"/>
      <c r="E207" s="111"/>
      <c r="F207" s="111"/>
      <c r="G207" s="111"/>
      <c r="H207" s="111"/>
      <c r="I207" s="14"/>
      <c r="J207" s="14"/>
      <c r="K207" s="14"/>
      <c r="L207" s="14"/>
      <c r="M207" s="14"/>
      <c r="N207" s="14"/>
      <c r="O207" s="14"/>
      <c r="P207" s="14"/>
      <c r="Q207" s="14"/>
      <c r="R207" s="14"/>
      <c r="T207" s="44"/>
      <c r="V207" s="44"/>
      <c r="W207" s="44"/>
      <c r="X207" s="23"/>
      <c r="Y207" s="23"/>
    </row>
    <row r="208" spans="2:27" ht="13.65" customHeight="1" x14ac:dyDescent="0.15">
      <c r="B208" s="94" t="s">
        <v>385</v>
      </c>
      <c r="C208" s="111"/>
      <c r="D208" s="111"/>
      <c r="E208" s="111"/>
      <c r="F208" s="111"/>
      <c r="G208" s="111"/>
      <c r="H208" s="111"/>
      <c r="I208" s="14"/>
      <c r="J208" s="14"/>
      <c r="K208" s="14"/>
      <c r="L208" s="14"/>
      <c r="M208" s="14"/>
      <c r="N208" s="14"/>
      <c r="O208" s="14"/>
      <c r="P208" s="14"/>
      <c r="Q208" s="14"/>
      <c r="R208" s="14"/>
      <c r="T208" s="44"/>
      <c r="V208" s="44"/>
      <c r="W208" s="44"/>
      <c r="X208" s="23"/>
      <c r="Y208" s="23"/>
    </row>
    <row r="209" spans="1:23" ht="15" customHeight="1" x14ac:dyDescent="0.15">
      <c r="B209" s="62"/>
      <c r="C209" s="62"/>
      <c r="D209" s="62"/>
      <c r="E209" s="45"/>
      <c r="F209" s="91"/>
      <c r="G209" s="91"/>
      <c r="H209" s="91"/>
      <c r="I209" s="54"/>
      <c r="J209" s="23"/>
      <c r="T209" s="44"/>
      <c r="V209" s="44"/>
      <c r="W209" s="44"/>
    </row>
    <row r="210" spans="1:23" ht="15" customHeight="1" x14ac:dyDescent="0.15">
      <c r="A210" s="1" t="s">
        <v>719</v>
      </c>
      <c r="B210" s="22"/>
      <c r="C210" s="22"/>
      <c r="D210" s="22"/>
      <c r="F210" s="1"/>
      <c r="G210" s="1"/>
      <c r="T210" s="44"/>
      <c r="V210" s="44"/>
      <c r="W210" s="44"/>
    </row>
    <row r="211" spans="1:23" ht="13.65" customHeight="1" x14ac:dyDescent="0.15">
      <c r="B211" s="64"/>
      <c r="C211" s="33"/>
      <c r="D211" s="33"/>
      <c r="E211" s="33"/>
      <c r="F211" s="79"/>
      <c r="G211" s="86"/>
      <c r="H211" s="83" t="s">
        <v>214</v>
      </c>
      <c r="I211" s="86"/>
      <c r="J211" s="86"/>
      <c r="K211" s="106"/>
      <c r="L211" s="86"/>
      <c r="M211" s="83" t="s">
        <v>215</v>
      </c>
      <c r="N211" s="86"/>
      <c r="O211" s="84"/>
      <c r="T211" s="44"/>
      <c r="V211" s="44"/>
      <c r="W211" s="44"/>
    </row>
    <row r="212" spans="1:23" ht="19.2" x14ac:dyDescent="0.15">
      <c r="B212" s="77"/>
      <c r="F212" s="96" t="s">
        <v>512</v>
      </c>
      <c r="G212" s="96" t="s">
        <v>210</v>
      </c>
      <c r="H212" s="96" t="s">
        <v>211</v>
      </c>
      <c r="I212" s="96" t="s">
        <v>520</v>
      </c>
      <c r="J212" s="102" t="s">
        <v>213</v>
      </c>
      <c r="K212" s="105" t="s">
        <v>512</v>
      </c>
      <c r="L212" s="96" t="s">
        <v>210</v>
      </c>
      <c r="M212" s="96" t="s">
        <v>211</v>
      </c>
      <c r="N212" s="96" t="s">
        <v>520</v>
      </c>
      <c r="O212" s="96" t="s">
        <v>213</v>
      </c>
      <c r="T212" s="44"/>
      <c r="V212" s="44"/>
      <c r="W212" s="44"/>
    </row>
    <row r="213" spans="1:23" ht="12" customHeight="1" x14ac:dyDescent="0.15">
      <c r="B213" s="35"/>
      <c r="C213" s="88"/>
      <c r="D213" s="88"/>
      <c r="E213" s="36"/>
      <c r="F213" s="37"/>
      <c r="G213" s="37"/>
      <c r="H213" s="37"/>
      <c r="I213" s="37"/>
      <c r="J213" s="66"/>
      <c r="K213" s="107">
        <f>F$16</f>
        <v>1983</v>
      </c>
      <c r="L213" s="2">
        <f>G$16</f>
        <v>667</v>
      </c>
      <c r="M213" s="2">
        <f>H$16</f>
        <v>1316</v>
      </c>
      <c r="N213" s="2">
        <f>I$16</f>
        <v>1123</v>
      </c>
      <c r="O213" s="2">
        <f>J$16</f>
        <v>1051</v>
      </c>
      <c r="P213" s="90"/>
      <c r="Q213" s="90"/>
      <c r="R213" s="90"/>
      <c r="S213" s="90"/>
      <c r="T213" s="44"/>
      <c r="V213" s="44"/>
      <c r="W213" s="44"/>
    </row>
    <row r="214" spans="1:23" ht="15" customHeight="1" x14ac:dyDescent="0.15">
      <c r="B214" s="34" t="s">
        <v>180</v>
      </c>
      <c r="C214" s="233"/>
      <c r="D214" s="233"/>
      <c r="F214" s="18">
        <v>43</v>
      </c>
      <c r="G214" s="18">
        <v>19</v>
      </c>
      <c r="H214" s="18">
        <v>24</v>
      </c>
      <c r="I214" s="18">
        <v>47</v>
      </c>
      <c r="J214" s="67">
        <v>45</v>
      </c>
      <c r="K214" s="108">
        <f>F214/K$213*100</f>
        <v>2.1684316691880987</v>
      </c>
      <c r="L214" s="4">
        <f t="shared" ref="L214:L221" si="102">G214/L$213*100</f>
        <v>2.8485757121439281</v>
      </c>
      <c r="M214" s="4">
        <f t="shared" ref="M214:M221" si="103">H214/M$213*100</f>
        <v>1.8237082066869299</v>
      </c>
      <c r="N214" s="4">
        <f t="shared" ref="N214:N221" si="104">I214/N$213*100</f>
        <v>4.1852181656277825</v>
      </c>
      <c r="O214" s="4">
        <f t="shared" ref="O214:O221" si="105">J214/O$213*100</f>
        <v>4.2816365366317788</v>
      </c>
      <c r="P214" s="80"/>
      <c r="Q214" s="80"/>
      <c r="R214" s="80"/>
      <c r="S214" s="80"/>
      <c r="T214" s="44"/>
      <c r="V214" s="44"/>
      <c r="W214" s="44"/>
    </row>
    <row r="215" spans="1:23" ht="15" customHeight="1" x14ac:dyDescent="0.15">
      <c r="B215" s="34" t="s">
        <v>154</v>
      </c>
      <c r="C215" s="233"/>
      <c r="D215" s="233"/>
      <c r="F215" s="18">
        <v>12</v>
      </c>
      <c r="G215" s="18">
        <v>4</v>
      </c>
      <c r="H215" s="18">
        <v>8</v>
      </c>
      <c r="I215" s="18">
        <v>19</v>
      </c>
      <c r="J215" s="67">
        <v>19</v>
      </c>
      <c r="K215" s="109">
        <f t="shared" ref="K215:K221" si="106">F215/K$213*100</f>
        <v>0.60514372163388808</v>
      </c>
      <c r="L215" s="4">
        <f t="shared" si="102"/>
        <v>0.59970014992503751</v>
      </c>
      <c r="M215" s="4">
        <f t="shared" si="103"/>
        <v>0.60790273556231</v>
      </c>
      <c r="N215" s="4">
        <f t="shared" si="104"/>
        <v>1.6918967052537845</v>
      </c>
      <c r="O215" s="4">
        <f t="shared" si="105"/>
        <v>1.8078020932445291</v>
      </c>
      <c r="P215" s="80"/>
      <c r="Q215" s="80"/>
      <c r="R215" s="80"/>
      <c r="S215" s="80"/>
      <c r="T215" s="44"/>
      <c r="V215" s="44"/>
      <c r="W215" s="44"/>
    </row>
    <row r="216" spans="1:23" ht="15" customHeight="1" x14ac:dyDescent="0.15">
      <c r="B216" s="34" t="s">
        <v>155</v>
      </c>
      <c r="C216" s="233"/>
      <c r="D216" s="233"/>
      <c r="F216" s="18">
        <v>23</v>
      </c>
      <c r="G216" s="18">
        <v>6</v>
      </c>
      <c r="H216" s="18">
        <v>17</v>
      </c>
      <c r="I216" s="18">
        <v>25</v>
      </c>
      <c r="J216" s="67">
        <v>25</v>
      </c>
      <c r="K216" s="109">
        <f t="shared" si="106"/>
        <v>1.1598587997982854</v>
      </c>
      <c r="L216" s="4">
        <f t="shared" si="102"/>
        <v>0.8995502248875562</v>
      </c>
      <c r="M216" s="4">
        <f t="shared" si="103"/>
        <v>1.2917933130699089</v>
      </c>
      <c r="N216" s="4">
        <f t="shared" si="104"/>
        <v>2.2261798753339268</v>
      </c>
      <c r="O216" s="4">
        <f t="shared" si="105"/>
        <v>2.378686964795433</v>
      </c>
      <c r="P216" s="80"/>
      <c r="Q216" s="80"/>
      <c r="R216" s="80"/>
      <c r="S216" s="80"/>
      <c r="T216" s="44"/>
      <c r="V216" s="44"/>
      <c r="W216" s="44"/>
    </row>
    <row r="217" spans="1:23" ht="15" customHeight="1" x14ac:dyDescent="0.15">
      <c r="B217" s="34" t="s">
        <v>159</v>
      </c>
      <c r="C217" s="233"/>
      <c r="D217" s="233"/>
      <c r="F217" s="18">
        <v>26</v>
      </c>
      <c r="G217" s="18">
        <v>9</v>
      </c>
      <c r="H217" s="18">
        <v>17</v>
      </c>
      <c r="I217" s="18">
        <v>76</v>
      </c>
      <c r="J217" s="67">
        <v>76</v>
      </c>
      <c r="K217" s="109">
        <f t="shared" si="106"/>
        <v>1.3111447302067574</v>
      </c>
      <c r="L217" s="4">
        <f t="shared" si="102"/>
        <v>1.3493253373313343</v>
      </c>
      <c r="M217" s="4">
        <f t="shared" si="103"/>
        <v>1.2917933130699089</v>
      </c>
      <c r="N217" s="4">
        <f t="shared" si="104"/>
        <v>6.7675868210151382</v>
      </c>
      <c r="O217" s="4">
        <f t="shared" si="105"/>
        <v>7.2312083729781165</v>
      </c>
      <c r="P217" s="80"/>
      <c r="Q217" s="80"/>
      <c r="R217" s="80"/>
      <c r="S217" s="80"/>
      <c r="T217" s="44"/>
      <c r="V217" s="44"/>
      <c r="W217" s="44"/>
    </row>
    <row r="218" spans="1:23" ht="15" customHeight="1" x14ac:dyDescent="0.15">
      <c r="B218" s="34" t="s">
        <v>160</v>
      </c>
      <c r="C218" s="233"/>
      <c r="D218" s="233"/>
      <c r="F218" s="18">
        <v>85</v>
      </c>
      <c r="G218" s="18">
        <v>15</v>
      </c>
      <c r="H218" s="18">
        <v>70</v>
      </c>
      <c r="I218" s="18">
        <v>130</v>
      </c>
      <c r="J218" s="67">
        <v>130</v>
      </c>
      <c r="K218" s="109">
        <f t="shared" si="106"/>
        <v>4.2864346949067071</v>
      </c>
      <c r="L218" s="4">
        <f t="shared" si="102"/>
        <v>2.2488755622188905</v>
      </c>
      <c r="M218" s="4">
        <f t="shared" si="103"/>
        <v>5.3191489361702127</v>
      </c>
      <c r="N218" s="4">
        <f t="shared" si="104"/>
        <v>11.57613535173642</v>
      </c>
      <c r="O218" s="4">
        <f t="shared" si="105"/>
        <v>12.369172216936251</v>
      </c>
      <c r="P218" s="80"/>
      <c r="Q218" s="80"/>
      <c r="R218" s="80"/>
      <c r="S218" s="80"/>
      <c r="T218" s="44"/>
      <c r="V218" s="44"/>
      <c r="W218" s="44"/>
    </row>
    <row r="219" spans="1:23" ht="15" customHeight="1" x14ac:dyDescent="0.15">
      <c r="B219" s="34" t="s">
        <v>161</v>
      </c>
      <c r="C219" s="233"/>
      <c r="D219" s="233"/>
      <c r="F219" s="18">
        <v>320</v>
      </c>
      <c r="G219" s="18">
        <v>138</v>
      </c>
      <c r="H219" s="18">
        <v>182</v>
      </c>
      <c r="I219" s="18">
        <v>234</v>
      </c>
      <c r="J219" s="67">
        <v>210</v>
      </c>
      <c r="K219" s="109">
        <f t="shared" si="106"/>
        <v>16.137165910237012</v>
      </c>
      <c r="L219" s="4">
        <f t="shared" si="102"/>
        <v>20.689655172413794</v>
      </c>
      <c r="M219" s="4">
        <f t="shared" si="103"/>
        <v>13.829787234042554</v>
      </c>
      <c r="N219" s="4">
        <f t="shared" si="104"/>
        <v>20.837043633125557</v>
      </c>
      <c r="O219" s="4">
        <f t="shared" si="105"/>
        <v>19.980970504281636</v>
      </c>
      <c r="P219" s="80"/>
      <c r="Q219" s="80"/>
      <c r="R219" s="80"/>
      <c r="S219" s="80"/>
      <c r="T219" s="44"/>
      <c r="V219" s="44"/>
      <c r="W219" s="44"/>
    </row>
    <row r="220" spans="1:23" ht="15" customHeight="1" x14ac:dyDescent="0.15">
      <c r="B220" s="34" t="s">
        <v>172</v>
      </c>
      <c r="C220" s="233"/>
      <c r="D220" s="233"/>
      <c r="F220" s="18">
        <v>1374</v>
      </c>
      <c r="G220" s="18">
        <v>440</v>
      </c>
      <c r="H220" s="18">
        <v>934</v>
      </c>
      <c r="I220" s="18">
        <v>530</v>
      </c>
      <c r="J220" s="67">
        <v>488</v>
      </c>
      <c r="K220" s="109">
        <f t="shared" si="106"/>
        <v>69.288956127080183</v>
      </c>
      <c r="L220" s="4">
        <f t="shared" si="102"/>
        <v>65.967016491754123</v>
      </c>
      <c r="M220" s="4">
        <f t="shared" si="103"/>
        <v>70.972644376899694</v>
      </c>
      <c r="N220" s="4">
        <f t="shared" si="104"/>
        <v>47.195013357079254</v>
      </c>
      <c r="O220" s="4">
        <f t="shared" si="105"/>
        <v>46.431969552806848</v>
      </c>
      <c r="P220" s="23"/>
      <c r="Q220" s="80"/>
      <c r="R220" s="23"/>
      <c r="S220" s="23"/>
      <c r="T220" s="44"/>
      <c r="V220" s="44"/>
      <c r="W220" s="44"/>
    </row>
    <row r="221" spans="1:23" ht="15" customHeight="1" x14ac:dyDescent="0.15">
      <c r="B221" s="35" t="s">
        <v>158</v>
      </c>
      <c r="C221" s="88"/>
      <c r="D221" s="88"/>
      <c r="E221" s="36"/>
      <c r="F221" s="19">
        <v>100</v>
      </c>
      <c r="G221" s="19">
        <v>36</v>
      </c>
      <c r="H221" s="19">
        <v>64</v>
      </c>
      <c r="I221" s="19">
        <v>62</v>
      </c>
      <c r="J221" s="72">
        <v>58</v>
      </c>
      <c r="K221" s="113">
        <f t="shared" si="106"/>
        <v>5.0428643469490675</v>
      </c>
      <c r="L221" s="5">
        <f t="shared" si="102"/>
        <v>5.3973013493253372</v>
      </c>
      <c r="M221" s="5">
        <f t="shared" si="103"/>
        <v>4.86322188449848</v>
      </c>
      <c r="N221" s="5">
        <f t="shared" si="104"/>
        <v>5.520926090828139</v>
      </c>
      <c r="O221" s="5">
        <f t="shared" si="105"/>
        <v>5.5185537583254041</v>
      </c>
      <c r="P221" s="23"/>
      <c r="Q221" s="80"/>
      <c r="R221" s="23"/>
      <c r="S221" s="23"/>
      <c r="T221" s="44"/>
      <c r="V221" s="44"/>
      <c r="W221" s="44"/>
    </row>
    <row r="222" spans="1:23" ht="15" customHeight="1" x14ac:dyDescent="0.15">
      <c r="B222" s="38" t="s">
        <v>1</v>
      </c>
      <c r="C222" s="78"/>
      <c r="D222" s="78"/>
      <c r="E222" s="28"/>
      <c r="F222" s="39">
        <f>SUM(F214:F221)</f>
        <v>1983</v>
      </c>
      <c r="G222" s="39">
        <f>SUM(G214:G221)</f>
        <v>667</v>
      </c>
      <c r="H222" s="39">
        <f>SUM(H214:H221)</f>
        <v>1316</v>
      </c>
      <c r="I222" s="39">
        <f>SUM(I214:I221)</f>
        <v>1123</v>
      </c>
      <c r="J222" s="68">
        <f>SUM(J214:J221)</f>
        <v>1051</v>
      </c>
      <c r="K222" s="110">
        <f>IF(SUM(K214:K221)&gt;100,"－",SUM(K214:K221))</f>
        <v>100</v>
      </c>
      <c r="L222" s="6">
        <f>IF(SUM(L214:L221)&gt;100,"－",SUM(L214:L221))</f>
        <v>99.999999999999986</v>
      </c>
      <c r="M222" s="6">
        <f>IF(SUM(M214:M221)&gt;100,"－",SUM(M214:M221))</f>
        <v>100.00000000000001</v>
      </c>
      <c r="N222" s="6">
        <f>IF(SUM(N214:N221)&gt;100,"－",SUM(N214:N221))</f>
        <v>100</v>
      </c>
      <c r="O222" s="6">
        <f>IF(SUM(O214:O221)&gt;100,"－",SUM(O214:O221))</f>
        <v>100</v>
      </c>
      <c r="P222" s="23"/>
      <c r="Q222" s="23"/>
      <c r="R222" s="23"/>
      <c r="S222" s="23"/>
      <c r="T222" s="44"/>
      <c r="V222" s="44"/>
      <c r="W222" s="44"/>
    </row>
    <row r="223" spans="1:23" ht="15" customHeight="1" x14ac:dyDescent="0.15">
      <c r="B223" s="38" t="s">
        <v>91</v>
      </c>
      <c r="C223" s="78"/>
      <c r="D223" s="78"/>
      <c r="E223" s="29"/>
      <c r="F223" s="41">
        <v>95.796656249416301</v>
      </c>
      <c r="G223" s="71">
        <v>95.746224014275668</v>
      </c>
      <c r="H223" s="71">
        <v>95.822073773676522</v>
      </c>
      <c r="I223" s="71">
        <v>90.155249883018485</v>
      </c>
      <c r="J223" s="71">
        <v>89.765865704372771</v>
      </c>
      <c r="K223" s="14"/>
      <c r="L223" s="14"/>
      <c r="M223" s="14"/>
      <c r="N223" s="14"/>
      <c r="O223" s="14"/>
      <c r="P223" s="14"/>
      <c r="Q223" s="14"/>
      <c r="R223" s="14"/>
      <c r="S223" s="14"/>
      <c r="T223" s="44"/>
      <c r="V223" s="44"/>
      <c r="W223" s="44"/>
    </row>
    <row r="224" spans="1:23" ht="15" customHeight="1" x14ac:dyDescent="0.15">
      <c r="C224" s="1"/>
      <c r="D224" s="1"/>
      <c r="N224" s="7"/>
      <c r="T224" s="44"/>
      <c r="V224" s="44"/>
      <c r="W224" s="44"/>
    </row>
    <row r="225" spans="1:23" ht="15" customHeight="1" x14ac:dyDescent="0.15">
      <c r="A225" s="1" t="s">
        <v>749</v>
      </c>
      <c r="B225" s="22"/>
      <c r="C225" s="22"/>
      <c r="D225" s="22"/>
      <c r="F225" s="1"/>
      <c r="G225" s="1"/>
      <c r="T225" s="44"/>
      <c r="V225" s="44"/>
      <c r="W225" s="44"/>
    </row>
    <row r="226" spans="1:23" ht="13.65" customHeight="1" x14ac:dyDescent="0.15">
      <c r="B226" s="64"/>
      <c r="C226" s="33"/>
      <c r="D226" s="33"/>
      <c r="E226" s="33"/>
      <c r="F226" s="79"/>
      <c r="G226" s="86"/>
      <c r="H226" s="83" t="s">
        <v>214</v>
      </c>
      <c r="I226" s="86"/>
      <c r="J226" s="86"/>
      <c r="K226" s="106"/>
      <c r="L226" s="86"/>
      <c r="M226" s="83" t="s">
        <v>215</v>
      </c>
      <c r="N226" s="86"/>
      <c r="O226" s="84"/>
      <c r="T226" s="44"/>
      <c r="V226" s="44"/>
      <c r="W226" s="44"/>
    </row>
    <row r="227" spans="1:23" ht="19.2" x14ac:dyDescent="0.15">
      <c r="B227" s="77"/>
      <c r="F227" s="96" t="s">
        <v>512</v>
      </c>
      <c r="G227" s="96" t="s">
        <v>210</v>
      </c>
      <c r="H227" s="96" t="s">
        <v>211</v>
      </c>
      <c r="I227" s="96" t="s">
        <v>520</v>
      </c>
      <c r="J227" s="102" t="s">
        <v>213</v>
      </c>
      <c r="K227" s="105" t="s">
        <v>512</v>
      </c>
      <c r="L227" s="96" t="s">
        <v>210</v>
      </c>
      <c r="M227" s="96" t="s">
        <v>211</v>
      </c>
      <c r="N227" s="96" t="s">
        <v>520</v>
      </c>
      <c r="O227" s="96" t="s">
        <v>213</v>
      </c>
      <c r="T227" s="44"/>
      <c r="V227" s="44"/>
      <c r="W227" s="44"/>
    </row>
    <row r="228" spans="1:23" ht="12" customHeight="1" x14ac:dyDescent="0.15">
      <c r="B228" s="35"/>
      <c r="C228" s="88"/>
      <c r="D228" s="88"/>
      <c r="E228" s="36"/>
      <c r="F228" s="37"/>
      <c r="G228" s="37"/>
      <c r="H228" s="37"/>
      <c r="I228" s="37"/>
      <c r="J228" s="66"/>
      <c r="K228" s="107">
        <f>F$16</f>
        <v>1983</v>
      </c>
      <c r="L228" s="2">
        <f>G$16</f>
        <v>667</v>
      </c>
      <c r="M228" s="2">
        <f>H$16</f>
        <v>1316</v>
      </c>
      <c r="N228" s="2">
        <f>I$16</f>
        <v>1123</v>
      </c>
      <c r="O228" s="2">
        <f>J$16</f>
        <v>1051</v>
      </c>
      <c r="P228" s="90"/>
      <c r="Q228" s="90"/>
      <c r="R228" s="90"/>
      <c r="S228" s="90"/>
      <c r="T228" s="44"/>
      <c r="V228" s="44"/>
      <c r="W228" s="44"/>
    </row>
    <row r="229" spans="1:23" ht="15" customHeight="1" x14ac:dyDescent="0.15">
      <c r="B229" s="34" t="s">
        <v>188</v>
      </c>
      <c r="C229" s="233"/>
      <c r="D229" s="233"/>
      <c r="F229" s="18">
        <v>66</v>
      </c>
      <c r="G229" s="18">
        <v>2</v>
      </c>
      <c r="H229" s="18">
        <v>64</v>
      </c>
      <c r="I229" s="18">
        <v>82</v>
      </c>
      <c r="J229" s="67">
        <v>80</v>
      </c>
      <c r="K229" s="108">
        <f t="shared" ref="K229:K236" si="107">F229/K$213*100</f>
        <v>3.3282904689863844</v>
      </c>
      <c r="L229" s="4">
        <f t="shared" ref="L229:L236" si="108">G229/L$213*100</f>
        <v>0.29985007496251875</v>
      </c>
      <c r="M229" s="4">
        <f t="shared" ref="M229:M236" si="109">H229/M$213*100</f>
        <v>4.86322188449848</v>
      </c>
      <c r="N229" s="4">
        <f t="shared" ref="N229:N236" si="110">I229/N$213*100</f>
        <v>7.3018699910952805</v>
      </c>
      <c r="O229" s="4">
        <f t="shared" ref="O229:O236" si="111">J229/O$213*100</f>
        <v>7.6117982873453851</v>
      </c>
      <c r="P229" s="80"/>
      <c r="Q229" s="80"/>
      <c r="R229" s="80"/>
      <c r="S229" s="80"/>
      <c r="T229" s="44"/>
      <c r="V229" s="44"/>
      <c r="W229" s="44"/>
    </row>
    <row r="230" spans="1:23" ht="15" customHeight="1" x14ac:dyDescent="0.15">
      <c r="B230" s="34" t="s">
        <v>146</v>
      </c>
      <c r="C230" s="233"/>
      <c r="D230" s="233"/>
      <c r="F230" s="18">
        <v>113</v>
      </c>
      <c r="G230" s="18">
        <v>29</v>
      </c>
      <c r="H230" s="18">
        <v>84</v>
      </c>
      <c r="I230" s="18">
        <v>270</v>
      </c>
      <c r="J230" s="67">
        <v>263</v>
      </c>
      <c r="K230" s="109">
        <f t="shared" si="107"/>
        <v>5.6984367120524464</v>
      </c>
      <c r="L230" s="4">
        <f t="shared" si="108"/>
        <v>4.3478260869565215</v>
      </c>
      <c r="M230" s="4">
        <f t="shared" si="109"/>
        <v>6.3829787234042552</v>
      </c>
      <c r="N230" s="4">
        <f t="shared" si="110"/>
        <v>24.04274265360641</v>
      </c>
      <c r="O230" s="4">
        <f t="shared" si="111"/>
        <v>25.023786869647957</v>
      </c>
      <c r="P230" s="80"/>
      <c r="Q230" s="80"/>
      <c r="R230" s="80"/>
      <c r="S230" s="80"/>
      <c r="T230" s="44"/>
      <c r="V230" s="44"/>
      <c r="W230" s="44"/>
    </row>
    <row r="231" spans="1:23" ht="15" customHeight="1" x14ac:dyDescent="0.15">
      <c r="B231" s="34" t="s">
        <v>147</v>
      </c>
      <c r="C231" s="233"/>
      <c r="D231" s="233"/>
      <c r="F231" s="18">
        <v>406</v>
      </c>
      <c r="G231" s="18">
        <v>208</v>
      </c>
      <c r="H231" s="18">
        <v>198</v>
      </c>
      <c r="I231" s="18">
        <v>299</v>
      </c>
      <c r="J231" s="67">
        <v>262</v>
      </c>
      <c r="K231" s="109">
        <f t="shared" si="107"/>
        <v>20.474029248613213</v>
      </c>
      <c r="L231" s="4">
        <f t="shared" si="108"/>
        <v>31.184407796101947</v>
      </c>
      <c r="M231" s="4">
        <f t="shared" si="109"/>
        <v>15.045592705167174</v>
      </c>
      <c r="N231" s="4">
        <f t="shared" si="110"/>
        <v>26.625111308993766</v>
      </c>
      <c r="O231" s="4">
        <f t="shared" si="111"/>
        <v>24.928639391056137</v>
      </c>
      <c r="P231" s="80"/>
      <c r="Q231" s="80"/>
      <c r="R231" s="80"/>
      <c r="S231" s="80"/>
      <c r="T231" s="44"/>
      <c r="V231" s="44"/>
      <c r="W231" s="44"/>
    </row>
    <row r="232" spans="1:23" ht="15" customHeight="1" x14ac:dyDescent="0.15">
      <c r="B232" s="34" t="s">
        <v>208</v>
      </c>
      <c r="C232" s="233"/>
      <c r="D232" s="233"/>
      <c r="F232" s="18">
        <v>667</v>
      </c>
      <c r="G232" s="18">
        <v>295</v>
      </c>
      <c r="H232" s="18">
        <v>372</v>
      </c>
      <c r="I232" s="18">
        <v>226</v>
      </c>
      <c r="J232" s="67">
        <v>207</v>
      </c>
      <c r="K232" s="109">
        <f t="shared" si="107"/>
        <v>33.635905194150276</v>
      </c>
      <c r="L232" s="4">
        <f t="shared" si="108"/>
        <v>44.227886056971514</v>
      </c>
      <c r="M232" s="4">
        <f t="shared" si="109"/>
        <v>28.267477203647417</v>
      </c>
      <c r="N232" s="4">
        <f t="shared" si="110"/>
        <v>20.124666073018698</v>
      </c>
      <c r="O232" s="4">
        <f t="shared" si="111"/>
        <v>19.695528068506185</v>
      </c>
      <c r="P232" s="80"/>
      <c r="Q232" s="80"/>
      <c r="R232" s="80"/>
      <c r="S232" s="80"/>
      <c r="T232" s="44"/>
      <c r="V232" s="44"/>
      <c r="W232" s="44"/>
    </row>
    <row r="233" spans="1:23" ht="15" customHeight="1" x14ac:dyDescent="0.15">
      <c r="B233" s="34" t="s">
        <v>209</v>
      </c>
      <c r="C233" s="233"/>
      <c r="D233" s="233"/>
      <c r="F233" s="18">
        <v>409</v>
      </c>
      <c r="G233" s="18">
        <v>84</v>
      </c>
      <c r="H233" s="18">
        <v>325</v>
      </c>
      <c r="I233" s="18">
        <v>137</v>
      </c>
      <c r="J233" s="67">
        <v>134</v>
      </c>
      <c r="K233" s="109">
        <f t="shared" si="107"/>
        <v>20.625315179021683</v>
      </c>
      <c r="L233" s="4">
        <f t="shared" si="108"/>
        <v>12.593703148425787</v>
      </c>
      <c r="M233" s="4">
        <f t="shared" si="109"/>
        <v>24.696048632218844</v>
      </c>
      <c r="N233" s="4">
        <f t="shared" si="110"/>
        <v>12.19946571682992</v>
      </c>
      <c r="O233" s="4">
        <f t="shared" si="111"/>
        <v>12.749762131303521</v>
      </c>
      <c r="P233" s="80"/>
      <c r="Q233" s="80"/>
      <c r="R233" s="80"/>
      <c r="S233" s="80"/>
      <c r="T233" s="44"/>
      <c r="V233" s="44"/>
      <c r="W233" s="44"/>
    </row>
    <row r="234" spans="1:23" ht="15" customHeight="1" x14ac:dyDescent="0.15">
      <c r="B234" s="34" t="s">
        <v>182</v>
      </c>
      <c r="C234" s="233"/>
      <c r="D234" s="233"/>
      <c r="F234" s="18">
        <v>171</v>
      </c>
      <c r="G234" s="18">
        <v>13</v>
      </c>
      <c r="H234" s="18">
        <v>158</v>
      </c>
      <c r="I234" s="18">
        <v>39</v>
      </c>
      <c r="J234" s="67">
        <v>39</v>
      </c>
      <c r="K234" s="109">
        <f t="shared" si="107"/>
        <v>8.6232980332829037</v>
      </c>
      <c r="L234" s="4">
        <f t="shared" si="108"/>
        <v>1.9490254872563717</v>
      </c>
      <c r="M234" s="4">
        <f t="shared" si="109"/>
        <v>12.006079027355623</v>
      </c>
      <c r="N234" s="4">
        <f t="shared" si="110"/>
        <v>3.4728406055209264</v>
      </c>
      <c r="O234" s="4">
        <f t="shared" si="111"/>
        <v>3.7107516650808754</v>
      </c>
      <c r="P234" s="80"/>
      <c r="Q234" s="80"/>
      <c r="R234" s="80"/>
      <c r="S234" s="80"/>
      <c r="T234" s="44"/>
      <c r="V234" s="44"/>
      <c r="W234" s="44"/>
    </row>
    <row r="235" spans="1:23" ht="15" customHeight="1" x14ac:dyDescent="0.15">
      <c r="B235" s="34" t="s">
        <v>172</v>
      </c>
      <c r="C235" s="233"/>
      <c r="D235" s="233"/>
      <c r="F235" s="18">
        <v>51</v>
      </c>
      <c r="G235" s="18">
        <v>0</v>
      </c>
      <c r="H235" s="18">
        <v>51</v>
      </c>
      <c r="I235" s="18">
        <v>8</v>
      </c>
      <c r="J235" s="67">
        <v>8</v>
      </c>
      <c r="K235" s="109">
        <f t="shared" si="107"/>
        <v>2.5718608169440245</v>
      </c>
      <c r="L235" s="4">
        <f t="shared" si="108"/>
        <v>0</v>
      </c>
      <c r="M235" s="4">
        <f t="shared" si="109"/>
        <v>3.8753799392097261</v>
      </c>
      <c r="N235" s="4">
        <f t="shared" si="110"/>
        <v>0.7123775601068566</v>
      </c>
      <c r="O235" s="4">
        <f t="shared" si="111"/>
        <v>0.7611798287345386</v>
      </c>
      <c r="P235" s="80"/>
      <c r="Q235" s="80"/>
      <c r="R235" s="80"/>
      <c r="S235" s="80"/>
      <c r="T235" s="44"/>
      <c r="V235" s="44"/>
      <c r="W235" s="44"/>
    </row>
    <row r="236" spans="1:23" ht="15" customHeight="1" x14ac:dyDescent="0.15">
      <c r="B236" s="35" t="s">
        <v>158</v>
      </c>
      <c r="C236" s="88"/>
      <c r="D236" s="88"/>
      <c r="E236" s="36"/>
      <c r="F236" s="19">
        <v>100</v>
      </c>
      <c r="G236" s="19">
        <v>36</v>
      </c>
      <c r="H236" s="19">
        <v>64</v>
      </c>
      <c r="I236" s="19">
        <v>62</v>
      </c>
      <c r="J236" s="72">
        <v>58</v>
      </c>
      <c r="K236" s="113">
        <f t="shared" si="107"/>
        <v>5.0428643469490675</v>
      </c>
      <c r="L236" s="5">
        <f t="shared" si="108"/>
        <v>5.3973013493253372</v>
      </c>
      <c r="M236" s="5">
        <f t="shared" si="109"/>
        <v>4.86322188449848</v>
      </c>
      <c r="N236" s="5">
        <f t="shared" si="110"/>
        <v>5.520926090828139</v>
      </c>
      <c r="O236" s="5">
        <f t="shared" si="111"/>
        <v>5.5185537583254041</v>
      </c>
      <c r="P236" s="23"/>
      <c r="Q236" s="80"/>
      <c r="R236" s="23"/>
      <c r="S236" s="23"/>
      <c r="T236" s="44"/>
      <c r="V236" s="44"/>
      <c r="W236" s="44"/>
    </row>
    <row r="237" spans="1:23" ht="15" customHeight="1" x14ac:dyDescent="0.15">
      <c r="B237" s="38" t="s">
        <v>1</v>
      </c>
      <c r="C237" s="78"/>
      <c r="D237" s="78"/>
      <c r="E237" s="28"/>
      <c r="F237" s="39">
        <f>SUM(F229:F236)</f>
        <v>1983</v>
      </c>
      <c r="G237" s="39">
        <f>SUM(G229:G236)</f>
        <v>667</v>
      </c>
      <c r="H237" s="39">
        <f>SUM(H229:H236)</f>
        <v>1316</v>
      </c>
      <c r="I237" s="39">
        <f>SUM(I229:I236)</f>
        <v>1123</v>
      </c>
      <c r="J237" s="68">
        <f>SUM(J229:J236)</f>
        <v>1051</v>
      </c>
      <c r="K237" s="110">
        <f>IF(SUM(K229:K236)&gt;100,"－",SUM(K229:K236))</f>
        <v>100</v>
      </c>
      <c r="L237" s="6">
        <f>IF(SUM(L229:L236)&gt;100,"－",SUM(L229:L236))</f>
        <v>100</v>
      </c>
      <c r="M237" s="6">
        <f>IF(SUM(M229:M236)&gt;100,"－",SUM(M229:M236))</f>
        <v>100</v>
      </c>
      <c r="N237" s="6">
        <f>IF(SUM(N229:N236)&gt;100,"－",SUM(N229:N236))</f>
        <v>100</v>
      </c>
      <c r="O237" s="6">
        <f>IF(SUM(O229:O236)&gt;100,"－",SUM(O229:O236))</f>
        <v>100.00000000000001</v>
      </c>
      <c r="P237" s="23"/>
      <c r="Q237" s="23"/>
      <c r="R237" s="23"/>
      <c r="S237" s="23"/>
      <c r="T237" s="44"/>
      <c r="V237" s="44"/>
      <c r="W237" s="44"/>
    </row>
    <row r="238" spans="1:23" ht="15" customHeight="1" x14ac:dyDescent="0.15">
      <c r="B238" s="38" t="s">
        <v>91</v>
      </c>
      <c r="C238" s="78"/>
      <c r="D238" s="78"/>
      <c r="E238" s="29"/>
      <c r="F238" s="41">
        <v>50.172319105737706</v>
      </c>
      <c r="G238" s="71">
        <v>44.486902394574649</v>
      </c>
      <c r="H238" s="71">
        <v>53.037732799622574</v>
      </c>
      <c r="I238" s="71">
        <v>34.299704885138205</v>
      </c>
      <c r="J238" s="71">
        <v>34.292867295421864</v>
      </c>
      <c r="K238" s="14"/>
      <c r="L238" s="14"/>
      <c r="M238" s="14"/>
      <c r="N238" s="14"/>
      <c r="O238" s="14"/>
      <c r="P238" s="14"/>
      <c r="Q238" s="14"/>
      <c r="R238" s="14"/>
      <c r="S238" s="14"/>
      <c r="T238" s="44"/>
      <c r="V238" s="44"/>
      <c r="W238" s="44"/>
    </row>
    <row r="239" spans="1:23" ht="15" customHeight="1" x14ac:dyDescent="0.15">
      <c r="C239" s="1"/>
      <c r="D239" s="1"/>
      <c r="N239" s="7"/>
      <c r="T239" s="44"/>
      <c r="V239" s="44"/>
      <c r="W239" s="44"/>
    </row>
    <row r="240" spans="1:23" ht="15" customHeight="1" x14ac:dyDescent="0.15">
      <c r="A240" s="1" t="s">
        <v>720</v>
      </c>
      <c r="B240" s="22"/>
      <c r="C240" s="22"/>
      <c r="D240" s="22"/>
      <c r="H240" s="7"/>
      <c r="I240" s="7"/>
      <c r="T240" s="44"/>
      <c r="V240" s="44"/>
      <c r="W240" s="44"/>
    </row>
    <row r="241" spans="1:27" ht="13.65" customHeight="1" x14ac:dyDescent="0.15">
      <c r="B241" s="64"/>
      <c r="C241" s="33"/>
      <c r="D241" s="33"/>
      <c r="E241" s="79"/>
      <c r="F241" s="86"/>
      <c r="G241" s="83" t="s">
        <v>327</v>
      </c>
      <c r="H241" s="86"/>
      <c r="I241" s="86"/>
      <c r="J241" s="104"/>
      <c r="K241" s="86"/>
      <c r="L241" s="83" t="s">
        <v>215</v>
      </c>
      <c r="M241" s="86"/>
      <c r="N241" s="99"/>
      <c r="O241" s="86"/>
      <c r="P241" s="86"/>
      <c r="Q241" s="126" t="s">
        <v>328</v>
      </c>
      <c r="R241" s="86"/>
      <c r="S241" s="84"/>
      <c r="T241" s="44"/>
      <c r="V241" s="44"/>
      <c r="W241" s="44"/>
      <c r="X241" s="89"/>
      <c r="Y241" s="89"/>
      <c r="Z241" s="89"/>
    </row>
    <row r="242" spans="1:27" ht="19.2" x14ac:dyDescent="0.15">
      <c r="B242" s="93"/>
      <c r="C242" s="45"/>
      <c r="D242" s="45"/>
      <c r="E242" s="96" t="s">
        <v>512</v>
      </c>
      <c r="F242" s="96" t="s">
        <v>210</v>
      </c>
      <c r="G242" s="96" t="s">
        <v>211</v>
      </c>
      <c r="H242" s="96" t="s">
        <v>520</v>
      </c>
      <c r="I242" s="102" t="s">
        <v>213</v>
      </c>
      <c r="J242" s="105" t="s">
        <v>512</v>
      </c>
      <c r="K242" s="96" t="s">
        <v>210</v>
      </c>
      <c r="L242" s="96" t="s">
        <v>211</v>
      </c>
      <c r="M242" s="96" t="s">
        <v>520</v>
      </c>
      <c r="N242" s="100" t="s">
        <v>213</v>
      </c>
      <c r="O242" s="105" t="s">
        <v>512</v>
      </c>
      <c r="P242" s="96" t="s">
        <v>210</v>
      </c>
      <c r="Q242" s="96" t="s">
        <v>211</v>
      </c>
      <c r="R242" s="96" t="s">
        <v>520</v>
      </c>
      <c r="S242" s="125" t="s">
        <v>213</v>
      </c>
      <c r="T242" s="44"/>
      <c r="V242" s="44"/>
      <c r="W242" s="44"/>
      <c r="X242" s="220"/>
      <c r="Y242" s="220"/>
      <c r="Z242" s="220"/>
    </row>
    <row r="243" spans="1:27" ht="12" customHeight="1" x14ac:dyDescent="0.15">
      <c r="B243" s="65"/>
      <c r="C243" s="36"/>
      <c r="D243" s="36"/>
      <c r="E243" s="37"/>
      <c r="F243" s="37"/>
      <c r="G243" s="37"/>
      <c r="H243" s="37"/>
      <c r="I243" s="66"/>
      <c r="J243" s="213">
        <f>E251</f>
        <v>60340</v>
      </c>
      <c r="K243" s="209">
        <f t="shared" ref="K243" si="112">F251</f>
        <v>32097</v>
      </c>
      <c r="L243" s="209">
        <f t="shared" ref="L243" si="113">G251</f>
        <v>28243</v>
      </c>
      <c r="M243" s="209">
        <f t="shared" ref="M243" si="114">H251</f>
        <v>30414</v>
      </c>
      <c r="N243" s="210">
        <f t="shared" ref="N243" si="115">I251</f>
        <v>27176</v>
      </c>
      <c r="O243" s="127"/>
      <c r="P243" s="37"/>
      <c r="Q243" s="37"/>
      <c r="R243" s="37"/>
      <c r="S243" s="37"/>
      <c r="T243" s="44"/>
      <c r="V243" s="44"/>
      <c r="W243" s="44"/>
      <c r="X243" s="53"/>
      <c r="Y243" s="53"/>
      <c r="Z243" s="53"/>
    </row>
    <row r="244" spans="1:27" ht="15" customHeight="1" x14ac:dyDescent="0.15">
      <c r="B244" s="32" t="s">
        <v>116</v>
      </c>
      <c r="C244" s="87"/>
      <c r="D244" s="233"/>
      <c r="E244" s="18">
        <v>7172</v>
      </c>
      <c r="F244" s="17">
        <v>4583</v>
      </c>
      <c r="G244" s="130">
        <v>2589</v>
      </c>
      <c r="H244" s="8">
        <v>5759</v>
      </c>
      <c r="I244" s="130">
        <v>5442</v>
      </c>
      <c r="J244" s="134">
        <f>E244/J$243*100</f>
        <v>11.885979449784555</v>
      </c>
      <c r="K244" s="3">
        <f t="shared" ref="K244:K250" si="116">F244/K$243*100</f>
        <v>14.278593014923512</v>
      </c>
      <c r="L244" s="177">
        <f t="shared" ref="L244:L250" si="117">G244/L$243*100</f>
        <v>9.1668732075204478</v>
      </c>
      <c r="M244" s="11">
        <f t="shared" ref="M244:M250" si="118">H244/M$243*100</f>
        <v>18.935358716380616</v>
      </c>
      <c r="N244" s="128">
        <f t="shared" ref="N244:N250" si="119">I244/N$243*100</f>
        <v>20.025022078304385</v>
      </c>
      <c r="O244" s="80">
        <v>4.3785103785103789</v>
      </c>
      <c r="P244" s="3">
        <v>7.8881239242685028</v>
      </c>
      <c r="Q244" s="177">
        <v>2.4493850520340588</v>
      </c>
      <c r="R244" s="11">
        <v>6.1593582887700533</v>
      </c>
      <c r="S244" s="15">
        <v>6.2408256880733948</v>
      </c>
      <c r="T244" s="44"/>
      <c r="V244" s="44"/>
      <c r="W244" s="44"/>
      <c r="X244" s="23"/>
      <c r="Y244" s="23"/>
      <c r="Z244" s="23"/>
    </row>
    <row r="245" spans="1:27" ht="15" customHeight="1" x14ac:dyDescent="0.15">
      <c r="B245" s="34" t="s">
        <v>167</v>
      </c>
      <c r="C245" s="233"/>
      <c r="D245" s="233"/>
      <c r="E245" s="18">
        <v>7177</v>
      </c>
      <c r="F245" s="18">
        <v>3854</v>
      </c>
      <c r="G245" s="137">
        <v>3323</v>
      </c>
      <c r="H245" s="9">
        <v>4139</v>
      </c>
      <c r="I245" s="137">
        <v>3595</v>
      </c>
      <c r="J245" s="134">
        <f t="shared" ref="J245:J250" si="120">E245/J$243*100</f>
        <v>11.894265826980444</v>
      </c>
      <c r="K245" s="4">
        <f t="shared" si="116"/>
        <v>12.007352712091473</v>
      </c>
      <c r="L245" s="178">
        <f t="shared" si="117"/>
        <v>11.765747264808979</v>
      </c>
      <c r="M245" s="12">
        <f t="shared" si="118"/>
        <v>13.608864338791346</v>
      </c>
      <c r="N245" s="138">
        <f t="shared" si="119"/>
        <v>13.228584044745364</v>
      </c>
      <c r="O245" s="80">
        <v>4.381562881562882</v>
      </c>
      <c r="P245" s="4">
        <v>6.6333907056798624</v>
      </c>
      <c r="Q245" s="178">
        <v>3.1438032166508987</v>
      </c>
      <c r="R245" s="12">
        <v>4.4267379679144385</v>
      </c>
      <c r="S245" s="16">
        <v>4.1227064220183482</v>
      </c>
      <c r="T245" s="44"/>
      <c r="V245" s="44"/>
      <c r="W245" s="44"/>
      <c r="X245" s="23"/>
      <c r="Y245" s="23"/>
      <c r="Z245" s="23"/>
    </row>
    <row r="246" spans="1:27" ht="15" customHeight="1" x14ac:dyDescent="0.15">
      <c r="B246" s="34" t="s">
        <v>168</v>
      </c>
      <c r="C246" s="233"/>
      <c r="D246" s="233"/>
      <c r="E246" s="18">
        <v>12782</v>
      </c>
      <c r="F246" s="18">
        <v>7042</v>
      </c>
      <c r="G246" s="137">
        <v>5740</v>
      </c>
      <c r="H246" s="9">
        <v>5384</v>
      </c>
      <c r="I246" s="137">
        <v>4489</v>
      </c>
      <c r="J246" s="134">
        <f t="shared" si="120"/>
        <v>21.183294663573086</v>
      </c>
      <c r="K246" s="4">
        <f t="shared" si="116"/>
        <v>21.939745147521574</v>
      </c>
      <c r="L246" s="178">
        <f t="shared" si="117"/>
        <v>20.323620012038383</v>
      </c>
      <c r="M246" s="12">
        <f t="shared" si="118"/>
        <v>17.702373906753468</v>
      </c>
      <c r="N246" s="138">
        <f t="shared" si="119"/>
        <v>16.518251398292609</v>
      </c>
      <c r="O246" s="80">
        <v>7.8034188034188032</v>
      </c>
      <c r="P246" s="4">
        <v>12.120481927710843</v>
      </c>
      <c r="Q246" s="178">
        <v>5.4304635761589406</v>
      </c>
      <c r="R246" s="12">
        <v>5.7582887700534755</v>
      </c>
      <c r="S246" s="16">
        <v>5.147935779816514</v>
      </c>
      <c r="T246" s="44"/>
      <c r="V246" s="44"/>
      <c r="W246" s="44"/>
      <c r="X246" s="23"/>
      <c r="Y246" s="23"/>
      <c r="Z246" s="23"/>
    </row>
    <row r="247" spans="1:27" ht="15" customHeight="1" x14ac:dyDescent="0.15">
      <c r="B247" s="34" t="s">
        <v>169</v>
      </c>
      <c r="C247" s="233"/>
      <c r="D247" s="233"/>
      <c r="E247" s="18">
        <v>10736</v>
      </c>
      <c r="F247" s="18">
        <v>5762</v>
      </c>
      <c r="G247" s="137">
        <v>4974</v>
      </c>
      <c r="H247" s="9">
        <v>3549</v>
      </c>
      <c r="I247" s="137">
        <v>2925</v>
      </c>
      <c r="J247" s="134">
        <f t="shared" si="120"/>
        <v>17.792509115014916</v>
      </c>
      <c r="K247" s="4">
        <f t="shared" si="116"/>
        <v>17.95183350468891</v>
      </c>
      <c r="L247" s="178">
        <f t="shared" si="117"/>
        <v>17.611443543532911</v>
      </c>
      <c r="M247" s="12">
        <f t="shared" si="118"/>
        <v>11.668968238311304</v>
      </c>
      <c r="N247" s="138">
        <f t="shared" si="119"/>
        <v>10.76317338828378</v>
      </c>
      <c r="O247" s="80">
        <v>6.5543345543345541</v>
      </c>
      <c r="P247" s="4">
        <v>9.9173838209982783</v>
      </c>
      <c r="Q247" s="178">
        <v>4.7057710501419114</v>
      </c>
      <c r="R247" s="12">
        <v>3.79572192513369</v>
      </c>
      <c r="S247" s="16">
        <v>3.3543577981651378</v>
      </c>
      <c r="T247" s="44"/>
      <c r="V247" s="44"/>
      <c r="W247" s="44"/>
      <c r="X247" s="23"/>
      <c r="Y247" s="23"/>
      <c r="Z247" s="23"/>
    </row>
    <row r="248" spans="1:27" ht="15" customHeight="1" x14ac:dyDescent="0.15">
      <c r="B248" s="34" t="s">
        <v>170</v>
      </c>
      <c r="C248" s="233"/>
      <c r="D248" s="233"/>
      <c r="E248" s="18">
        <v>4967</v>
      </c>
      <c r="F248" s="18">
        <v>2579</v>
      </c>
      <c r="G248" s="137">
        <v>2388</v>
      </c>
      <c r="H248" s="9">
        <v>1373</v>
      </c>
      <c r="I248" s="137">
        <v>1144</v>
      </c>
      <c r="J248" s="134">
        <f t="shared" si="120"/>
        <v>8.2316871063970822</v>
      </c>
      <c r="K248" s="4">
        <f t="shared" si="116"/>
        <v>8.0350188491136247</v>
      </c>
      <c r="L248" s="178">
        <f t="shared" si="117"/>
        <v>8.4551924370640528</v>
      </c>
      <c r="M248" s="12">
        <f t="shared" si="118"/>
        <v>4.5143683829815213</v>
      </c>
      <c r="N248" s="138">
        <f t="shared" si="119"/>
        <v>4.2095967029732115</v>
      </c>
      <c r="O248" s="80">
        <v>3.0323565323565322</v>
      </c>
      <c r="P248" s="4">
        <v>4.4388984509466436</v>
      </c>
      <c r="Q248" s="178">
        <v>2.2592242194891203</v>
      </c>
      <c r="R248" s="12">
        <v>1.4684491978609626</v>
      </c>
      <c r="S248" s="16">
        <v>1.3119266055045871</v>
      </c>
      <c r="T248" s="44"/>
      <c r="V248" s="44"/>
      <c r="W248" s="44"/>
      <c r="X248" s="23"/>
      <c r="Y248" s="23"/>
      <c r="Z248" s="23"/>
    </row>
    <row r="249" spans="1:27" ht="15" customHeight="1" x14ac:dyDescent="0.15">
      <c r="B249" s="34" t="s">
        <v>171</v>
      </c>
      <c r="C249" s="233"/>
      <c r="D249" s="233"/>
      <c r="E249" s="18">
        <v>1607</v>
      </c>
      <c r="F249" s="18">
        <v>794</v>
      </c>
      <c r="G249" s="137">
        <v>813</v>
      </c>
      <c r="H249" s="9">
        <v>382</v>
      </c>
      <c r="I249" s="137">
        <v>315</v>
      </c>
      <c r="J249" s="134">
        <f t="shared" si="120"/>
        <v>2.6632416307590319</v>
      </c>
      <c r="K249" s="4">
        <f t="shared" si="116"/>
        <v>2.4737514409446364</v>
      </c>
      <c r="L249" s="178">
        <f t="shared" si="117"/>
        <v>2.8785893849803492</v>
      </c>
      <c r="M249" s="12">
        <f t="shared" si="118"/>
        <v>1.2560005260735188</v>
      </c>
      <c r="N249" s="138">
        <f t="shared" si="119"/>
        <v>1.1591109802767146</v>
      </c>
      <c r="O249" s="80">
        <v>0.98107448107448103</v>
      </c>
      <c r="P249" s="4">
        <v>1.3666092943201378</v>
      </c>
      <c r="Q249" s="178">
        <v>0.76915799432355725</v>
      </c>
      <c r="R249" s="12">
        <v>0.40855614973262033</v>
      </c>
      <c r="S249" s="16">
        <v>0.36123853211009177</v>
      </c>
      <c r="T249" s="44"/>
      <c r="V249" s="44"/>
      <c r="W249" s="44"/>
      <c r="X249" s="23"/>
      <c r="Y249" s="23"/>
      <c r="Z249" s="23"/>
    </row>
    <row r="250" spans="1:27" ht="15" customHeight="1" x14ac:dyDescent="0.15">
      <c r="B250" s="35" t="s">
        <v>60</v>
      </c>
      <c r="C250" s="88"/>
      <c r="D250" s="233"/>
      <c r="E250" s="18">
        <v>15899</v>
      </c>
      <c r="F250" s="18">
        <v>7483</v>
      </c>
      <c r="G250" s="67">
        <v>8416</v>
      </c>
      <c r="H250" s="18">
        <v>9828</v>
      </c>
      <c r="I250" s="67">
        <v>9266</v>
      </c>
      <c r="J250" s="134">
        <f t="shared" si="120"/>
        <v>26.349022207490886</v>
      </c>
      <c r="K250" s="4">
        <f t="shared" si="116"/>
        <v>23.313705330716267</v>
      </c>
      <c r="L250" s="179">
        <f t="shared" si="117"/>
        <v>29.798534150054877</v>
      </c>
      <c r="M250" s="4">
        <f t="shared" si="118"/>
        <v>32.314065890708228</v>
      </c>
      <c r="N250" s="129">
        <f t="shared" si="119"/>
        <v>34.096261407123933</v>
      </c>
      <c r="O250" s="80">
        <v>9.7063492063492056</v>
      </c>
      <c r="P250" s="4">
        <v>12.879518072289157</v>
      </c>
      <c r="Q250" s="179">
        <v>7.9621570482497637</v>
      </c>
      <c r="R250" s="4">
        <v>10.511229946524065</v>
      </c>
      <c r="S250" s="4">
        <v>10.626146788990825</v>
      </c>
      <c r="T250" s="44"/>
      <c r="V250" s="44"/>
      <c r="W250" s="44"/>
      <c r="X250" s="80"/>
      <c r="Y250" s="80"/>
      <c r="Z250" s="80"/>
    </row>
    <row r="251" spans="1:27" ht="15" customHeight="1" x14ac:dyDescent="0.15">
      <c r="B251" s="165" t="s">
        <v>1</v>
      </c>
      <c r="C251" s="78"/>
      <c r="D251" s="78"/>
      <c r="E251" s="47">
        <f t="shared" ref="E251:S251" si="121">SUM(E244:E250)</f>
        <v>60340</v>
      </c>
      <c r="F251" s="47">
        <f t="shared" si="121"/>
        <v>32097</v>
      </c>
      <c r="G251" s="132">
        <f t="shared" si="121"/>
        <v>28243</v>
      </c>
      <c r="H251" s="47">
        <f t="shared" si="121"/>
        <v>30414</v>
      </c>
      <c r="I251" s="132">
        <f t="shared" si="121"/>
        <v>27176</v>
      </c>
      <c r="J251" s="135">
        <f t="shared" si="121"/>
        <v>100.00000000000001</v>
      </c>
      <c r="K251" s="71">
        <f t="shared" si="121"/>
        <v>100</v>
      </c>
      <c r="L251" s="193">
        <f t="shared" si="121"/>
        <v>100</v>
      </c>
      <c r="M251" s="71">
        <f t="shared" si="121"/>
        <v>100</v>
      </c>
      <c r="N251" s="133">
        <f t="shared" si="121"/>
        <v>99.999999999999986</v>
      </c>
      <c r="O251" s="136">
        <f t="shared" si="121"/>
        <v>36.837606837606828</v>
      </c>
      <c r="P251" s="71">
        <f t="shared" si="121"/>
        <v>55.244406196213426</v>
      </c>
      <c r="Q251" s="193">
        <f t="shared" si="121"/>
        <v>26.719962157048251</v>
      </c>
      <c r="R251" s="71">
        <f t="shared" si="121"/>
        <v>32.528342245989307</v>
      </c>
      <c r="S251" s="71">
        <f t="shared" si="121"/>
        <v>31.165137614678898</v>
      </c>
      <c r="T251" s="44"/>
      <c r="V251" s="44"/>
      <c r="W251" s="44"/>
      <c r="X251" s="23"/>
      <c r="Y251" s="23"/>
      <c r="Z251" s="23"/>
    </row>
    <row r="252" spans="1:27" ht="15" customHeight="1" x14ac:dyDescent="0.15">
      <c r="B252" s="62"/>
      <c r="C252" s="62"/>
      <c r="D252" s="62"/>
      <c r="E252" s="62"/>
      <c r="F252" s="45"/>
      <c r="G252" s="91"/>
      <c r="H252" s="91"/>
      <c r="I252" s="91"/>
      <c r="J252" s="54"/>
      <c r="K252" s="23"/>
      <c r="T252" s="44"/>
      <c r="V252" s="44"/>
      <c r="W252" s="44"/>
    </row>
    <row r="253" spans="1:27" ht="15" customHeight="1" x14ac:dyDescent="0.15">
      <c r="A253" s="1" t="s">
        <v>721</v>
      </c>
      <c r="B253" s="22"/>
      <c r="C253" s="22"/>
      <c r="D253" s="22"/>
      <c r="E253" s="22"/>
      <c r="G253" s="1"/>
      <c r="T253" s="44"/>
      <c r="V253" s="44"/>
      <c r="W253" s="44"/>
    </row>
    <row r="254" spans="1:27" ht="13.65" customHeight="1" x14ac:dyDescent="0.15">
      <c r="B254" s="64"/>
      <c r="C254" s="33"/>
      <c r="D254" s="33"/>
      <c r="E254" s="33"/>
      <c r="F254" s="79"/>
      <c r="G254" s="86"/>
      <c r="H254" s="83" t="s">
        <v>327</v>
      </c>
      <c r="I254" s="86"/>
      <c r="J254" s="86"/>
      <c r="K254" s="104"/>
      <c r="L254" s="86"/>
      <c r="M254" s="83" t="s">
        <v>215</v>
      </c>
      <c r="N254" s="86"/>
      <c r="O254" s="84"/>
      <c r="T254" s="44"/>
      <c r="V254" s="44"/>
      <c r="W254" s="44"/>
      <c r="X254" s="89"/>
      <c r="Y254" s="89"/>
      <c r="Z254" s="89"/>
      <c r="AA254" s="89"/>
    </row>
    <row r="255" spans="1:27" ht="19.2" x14ac:dyDescent="0.15">
      <c r="B255" s="93"/>
      <c r="C255" s="45"/>
      <c r="D255" s="45"/>
      <c r="E255" s="45"/>
      <c r="F255" s="96" t="s">
        <v>512</v>
      </c>
      <c r="G255" s="96" t="s">
        <v>210</v>
      </c>
      <c r="H255" s="96" t="s">
        <v>211</v>
      </c>
      <c r="I255" s="96" t="s">
        <v>520</v>
      </c>
      <c r="J255" s="102" t="s">
        <v>213</v>
      </c>
      <c r="K255" s="105" t="s">
        <v>512</v>
      </c>
      <c r="L255" s="96" t="s">
        <v>210</v>
      </c>
      <c r="M255" s="96" t="s">
        <v>211</v>
      </c>
      <c r="N255" s="96" t="s">
        <v>520</v>
      </c>
      <c r="O255" s="96" t="s">
        <v>213</v>
      </c>
      <c r="T255" s="44"/>
      <c r="V255" s="44"/>
      <c r="W255" s="44"/>
      <c r="X255" s="220"/>
      <c r="Y255" s="220"/>
      <c r="Z255" s="220"/>
      <c r="AA255" s="220"/>
    </row>
    <row r="256" spans="1:27" ht="12" customHeight="1" x14ac:dyDescent="0.15">
      <c r="B256" s="65"/>
      <c r="C256" s="36"/>
      <c r="D256" s="36"/>
      <c r="E256" s="36"/>
      <c r="F256" s="37"/>
      <c r="G256" s="37"/>
      <c r="H256" s="37"/>
      <c r="I256" s="37"/>
      <c r="J256" s="66"/>
      <c r="K256" s="107">
        <f>F$16</f>
        <v>1983</v>
      </c>
      <c r="L256" s="2">
        <f>G$16</f>
        <v>667</v>
      </c>
      <c r="M256" s="2">
        <f>H$16</f>
        <v>1316</v>
      </c>
      <c r="N256" s="2">
        <f>I$16</f>
        <v>1123</v>
      </c>
      <c r="O256" s="2">
        <f>J$16</f>
        <v>1051</v>
      </c>
      <c r="T256" s="44"/>
      <c r="V256" s="44"/>
      <c r="W256" s="44"/>
      <c r="X256" s="53"/>
      <c r="Y256" s="53"/>
      <c r="Z256" s="53"/>
      <c r="AA256" s="53"/>
    </row>
    <row r="257" spans="1:27" ht="21.75" customHeight="1" x14ac:dyDescent="0.15">
      <c r="B257" s="455" t="s">
        <v>333</v>
      </c>
      <c r="C257" s="456"/>
      <c r="D257" s="456"/>
      <c r="E257" s="456"/>
      <c r="F257" s="183">
        <v>583</v>
      </c>
      <c r="G257" s="17">
        <v>177</v>
      </c>
      <c r="H257" s="130">
        <v>406</v>
      </c>
      <c r="I257" s="8">
        <v>548</v>
      </c>
      <c r="J257" s="130">
        <v>526</v>
      </c>
      <c r="K257" s="134">
        <f>F257/K$256*100</f>
        <v>29.39989914271306</v>
      </c>
      <c r="L257" s="3">
        <f t="shared" ref="L257:L260" si="122">G257/L$256*100</f>
        <v>26.536731634182907</v>
      </c>
      <c r="M257" s="177">
        <f t="shared" ref="M257:M260" si="123">H257/M$256*100</f>
        <v>30.851063829787233</v>
      </c>
      <c r="N257" s="11">
        <f t="shared" ref="N257:N260" si="124">I257/N$256*100</f>
        <v>48.797862867319679</v>
      </c>
      <c r="O257" s="15">
        <f t="shared" ref="O257:O260" si="125">J257/O$256*100</f>
        <v>50.047573739295913</v>
      </c>
      <c r="Q257" s="187"/>
      <c r="T257" s="44"/>
      <c r="V257" s="44"/>
      <c r="W257" s="44"/>
      <c r="X257" s="23"/>
      <c r="Y257" s="23"/>
      <c r="Z257" s="23"/>
      <c r="AA257" s="23"/>
    </row>
    <row r="258" spans="1:27" ht="21.75" customHeight="1" x14ac:dyDescent="0.15">
      <c r="B258" s="457" t="s">
        <v>332</v>
      </c>
      <c r="C258" s="458"/>
      <c r="D258" s="458"/>
      <c r="E258" s="458"/>
      <c r="F258" s="184">
        <v>250</v>
      </c>
      <c r="G258" s="18">
        <v>106</v>
      </c>
      <c r="H258" s="137">
        <v>144</v>
      </c>
      <c r="I258" s="9">
        <v>139</v>
      </c>
      <c r="J258" s="137">
        <v>126</v>
      </c>
      <c r="K258" s="134">
        <f t="shared" ref="K258:K260" si="126">F258/K$256*100</f>
        <v>12.607160867372668</v>
      </c>
      <c r="L258" s="4">
        <f t="shared" si="122"/>
        <v>15.892053973013493</v>
      </c>
      <c r="M258" s="178">
        <f t="shared" si="123"/>
        <v>10.94224924012158</v>
      </c>
      <c r="N258" s="12">
        <f t="shared" si="124"/>
        <v>12.377560106856635</v>
      </c>
      <c r="O258" s="16">
        <f t="shared" si="125"/>
        <v>11.988582302568981</v>
      </c>
      <c r="Q258" s="187"/>
      <c r="T258" s="44"/>
      <c r="V258" s="44"/>
      <c r="W258" s="44"/>
      <c r="X258" s="23"/>
      <c r="Y258" s="23"/>
      <c r="Z258" s="23"/>
      <c r="AA258" s="23"/>
    </row>
    <row r="259" spans="1:27" ht="21.75" customHeight="1" x14ac:dyDescent="0.15">
      <c r="B259" s="457" t="s">
        <v>331</v>
      </c>
      <c r="C259" s="458"/>
      <c r="D259" s="458"/>
      <c r="E259" s="458"/>
      <c r="F259" s="184">
        <v>805</v>
      </c>
      <c r="G259" s="18">
        <v>298</v>
      </c>
      <c r="H259" s="137">
        <v>507</v>
      </c>
      <c r="I259" s="9">
        <v>248</v>
      </c>
      <c r="J259" s="137">
        <v>220</v>
      </c>
      <c r="K259" s="134">
        <f t="shared" si="126"/>
        <v>40.595057992939992</v>
      </c>
      <c r="L259" s="4">
        <f t="shared" si="122"/>
        <v>44.677661169415295</v>
      </c>
      <c r="M259" s="178">
        <f t="shared" si="123"/>
        <v>38.525835866261396</v>
      </c>
      <c r="N259" s="12">
        <f t="shared" si="124"/>
        <v>22.083704363312556</v>
      </c>
      <c r="O259" s="16">
        <f t="shared" si="125"/>
        <v>20.932445290199812</v>
      </c>
      <c r="Q259" s="187"/>
      <c r="T259" s="44"/>
      <c r="V259" s="44"/>
      <c r="W259" s="44"/>
      <c r="X259" s="23"/>
      <c r="Y259" s="23"/>
      <c r="Z259" s="23"/>
      <c r="AA259" s="23"/>
    </row>
    <row r="260" spans="1:27" ht="21.75" customHeight="1" x14ac:dyDescent="0.15">
      <c r="B260" s="139" t="s">
        <v>158</v>
      </c>
      <c r="C260" s="233"/>
      <c r="D260" s="233"/>
      <c r="E260" s="233"/>
      <c r="F260" s="18">
        <v>345</v>
      </c>
      <c r="G260" s="18">
        <v>86</v>
      </c>
      <c r="H260" s="67">
        <v>259</v>
      </c>
      <c r="I260" s="18">
        <v>188</v>
      </c>
      <c r="J260" s="67">
        <v>179</v>
      </c>
      <c r="K260" s="134">
        <f t="shared" si="126"/>
        <v>17.397881996974281</v>
      </c>
      <c r="L260" s="4">
        <f t="shared" si="122"/>
        <v>12.893553223388308</v>
      </c>
      <c r="M260" s="179">
        <f t="shared" si="123"/>
        <v>19.680851063829788</v>
      </c>
      <c r="N260" s="4">
        <f t="shared" si="124"/>
        <v>16.74087266251113</v>
      </c>
      <c r="O260" s="4">
        <f t="shared" si="125"/>
        <v>17.031398667935299</v>
      </c>
      <c r="Q260" s="187"/>
      <c r="T260" s="44"/>
      <c r="V260" s="44"/>
      <c r="W260" s="44"/>
      <c r="X260" s="80"/>
      <c r="Y260" s="80"/>
      <c r="Z260" s="80"/>
      <c r="AA260" s="80"/>
    </row>
    <row r="261" spans="1:27" ht="15" customHeight="1" x14ac:dyDescent="0.15">
      <c r="B261" s="38" t="s">
        <v>1</v>
      </c>
      <c r="C261" s="78"/>
      <c r="D261" s="78"/>
      <c r="E261" s="28"/>
      <c r="F261" s="47">
        <f t="shared" ref="F261:O261" si="127">SUM(F257:F260)</f>
        <v>1983</v>
      </c>
      <c r="G261" s="47">
        <f t="shared" si="127"/>
        <v>667</v>
      </c>
      <c r="H261" s="132">
        <f t="shared" si="127"/>
        <v>1316</v>
      </c>
      <c r="I261" s="47">
        <f t="shared" si="127"/>
        <v>1123</v>
      </c>
      <c r="J261" s="132">
        <f t="shared" si="127"/>
        <v>1051</v>
      </c>
      <c r="K261" s="135">
        <f t="shared" si="127"/>
        <v>100</v>
      </c>
      <c r="L261" s="71">
        <f t="shared" si="127"/>
        <v>100.00000000000001</v>
      </c>
      <c r="M261" s="193">
        <f t="shared" si="127"/>
        <v>100</v>
      </c>
      <c r="N261" s="71">
        <f t="shared" si="127"/>
        <v>100</v>
      </c>
      <c r="O261" s="71">
        <f t="shared" si="127"/>
        <v>100</v>
      </c>
      <c r="T261" s="44"/>
      <c r="V261" s="44"/>
      <c r="W261" s="44"/>
      <c r="X261" s="23"/>
      <c r="Y261" s="23"/>
      <c r="Z261" s="23"/>
      <c r="AA261" s="23"/>
    </row>
    <row r="262" spans="1:27" ht="15" customHeight="1" x14ac:dyDescent="0.15">
      <c r="B262" s="62"/>
      <c r="C262" s="62"/>
      <c r="D262" s="62"/>
      <c r="E262" s="45"/>
      <c r="F262" s="91"/>
      <c r="G262" s="91"/>
      <c r="H262" s="91"/>
      <c r="I262" s="54"/>
      <c r="J262" s="23"/>
      <c r="T262" s="44"/>
      <c r="V262" s="44"/>
      <c r="W262" s="44"/>
    </row>
    <row r="263" spans="1:27" ht="15" customHeight="1" x14ac:dyDescent="0.15">
      <c r="A263" s="1" t="s">
        <v>750</v>
      </c>
      <c r="C263" s="1"/>
      <c r="D263" s="1"/>
      <c r="N263" s="7"/>
      <c r="T263" s="44"/>
      <c r="V263" s="44"/>
      <c r="W263" s="44"/>
    </row>
    <row r="264" spans="1:27" ht="15" customHeight="1" x14ac:dyDescent="0.15">
      <c r="A264" s="450"/>
      <c r="B264" s="32"/>
      <c r="C264" s="33"/>
      <c r="D264" s="33"/>
      <c r="E264" s="79"/>
      <c r="F264" s="86"/>
      <c r="G264" s="83" t="s">
        <v>166</v>
      </c>
      <c r="H264" s="86"/>
      <c r="I264" s="86"/>
      <c r="J264" s="104"/>
      <c r="K264" s="86"/>
      <c r="L264" s="83" t="s">
        <v>3</v>
      </c>
      <c r="M264" s="86"/>
      <c r="N264" s="99"/>
      <c r="O264" s="86"/>
      <c r="P264" s="86"/>
      <c r="Q264" s="126" t="s">
        <v>328</v>
      </c>
      <c r="R264" s="86"/>
      <c r="S264" s="84"/>
      <c r="T264" s="44"/>
      <c r="V264" s="44"/>
      <c r="W264" s="44"/>
    </row>
    <row r="265" spans="1:27" ht="19.2" x14ac:dyDescent="0.15">
      <c r="A265" s="450"/>
      <c r="B265" s="34"/>
      <c r="E265" s="96" t="s">
        <v>512</v>
      </c>
      <c r="F265" s="96" t="s">
        <v>210</v>
      </c>
      <c r="G265" s="96" t="s">
        <v>211</v>
      </c>
      <c r="H265" s="96" t="s">
        <v>515</v>
      </c>
      <c r="I265" s="102" t="s">
        <v>213</v>
      </c>
      <c r="J265" s="105" t="s">
        <v>512</v>
      </c>
      <c r="K265" s="96" t="s">
        <v>210</v>
      </c>
      <c r="L265" s="96" t="s">
        <v>211</v>
      </c>
      <c r="M265" s="96" t="s">
        <v>515</v>
      </c>
      <c r="N265" s="100" t="s">
        <v>213</v>
      </c>
      <c r="O265" s="105" t="s">
        <v>512</v>
      </c>
      <c r="P265" s="96" t="s">
        <v>210</v>
      </c>
      <c r="Q265" s="96" t="s">
        <v>211</v>
      </c>
      <c r="R265" s="96" t="s">
        <v>515</v>
      </c>
      <c r="S265" s="125" t="s">
        <v>213</v>
      </c>
      <c r="T265" s="44"/>
      <c r="V265" s="44"/>
      <c r="W265" s="44"/>
    </row>
    <row r="266" spans="1:27" ht="15" customHeight="1" x14ac:dyDescent="0.15">
      <c r="A266" s="450"/>
      <c r="B266" s="35"/>
      <c r="C266" s="36"/>
      <c r="D266" s="36"/>
      <c r="E266" s="37"/>
      <c r="F266" s="37"/>
      <c r="G266" s="37"/>
      <c r="H266" s="37"/>
      <c r="I266" s="66"/>
      <c r="J266" s="213">
        <v>38453</v>
      </c>
      <c r="K266" s="209">
        <v>18337</v>
      </c>
      <c r="L266" s="209">
        <v>20116</v>
      </c>
      <c r="M266" s="209">
        <v>21813</v>
      </c>
      <c r="N266" s="210">
        <v>19931</v>
      </c>
      <c r="O266" s="127"/>
      <c r="P266" s="37"/>
      <c r="Q266" s="37"/>
      <c r="R266" s="37"/>
      <c r="S266" s="37"/>
      <c r="T266" s="44"/>
      <c r="V266" s="44"/>
      <c r="W266" s="44"/>
    </row>
    <row r="267" spans="1:27" ht="15" customHeight="1" x14ac:dyDescent="0.15">
      <c r="A267" s="450"/>
      <c r="B267" s="34" t="s">
        <v>69</v>
      </c>
      <c r="E267" s="17">
        <v>776</v>
      </c>
      <c r="F267" s="17">
        <v>372</v>
      </c>
      <c r="G267" s="130">
        <v>404</v>
      </c>
      <c r="H267" s="8">
        <v>172</v>
      </c>
      <c r="I267" s="130">
        <v>157</v>
      </c>
      <c r="J267" s="134">
        <f t="shared" ref="J267:J276" si="128">E267/J$266*100</f>
        <v>2.018048006657478</v>
      </c>
      <c r="K267" s="3">
        <f>F267/K$266*100</f>
        <v>2.0286851720564978</v>
      </c>
      <c r="L267" s="177">
        <f t="shared" ref="L267:N276" si="129">G267/L$266*100</f>
        <v>2.0083515609465104</v>
      </c>
      <c r="M267" s="11">
        <f t="shared" si="129"/>
        <v>0.78852060697749049</v>
      </c>
      <c r="N267" s="128">
        <f t="shared" si="129"/>
        <v>0.78771762580904114</v>
      </c>
      <c r="O267" s="80">
        <v>0.68855368234250225</v>
      </c>
      <c r="P267" s="3">
        <v>1.0845481049562682</v>
      </c>
      <c r="Q267" s="177">
        <v>0.51530612244897955</v>
      </c>
      <c r="R267" s="11">
        <v>0.23529411764705882</v>
      </c>
      <c r="S267" s="15">
        <v>0.22687861271676302</v>
      </c>
      <c r="T267" s="260"/>
      <c r="V267" s="44"/>
      <c r="W267" s="44"/>
    </row>
    <row r="268" spans="1:27" ht="15" customHeight="1" x14ac:dyDescent="0.15">
      <c r="A268" s="450"/>
      <c r="B268" s="34" t="s">
        <v>471</v>
      </c>
      <c r="E268" s="18">
        <v>687</v>
      </c>
      <c r="F268" s="18">
        <v>395</v>
      </c>
      <c r="G268" s="137">
        <v>292</v>
      </c>
      <c r="H268" s="9">
        <v>168</v>
      </c>
      <c r="I268" s="137">
        <v>156</v>
      </c>
      <c r="J268" s="134">
        <f t="shared" si="128"/>
        <v>1.7865966244506279</v>
      </c>
      <c r="K268" s="4">
        <f t="shared" ref="K268:K276" si="130">F268/K$266*100</f>
        <v>2.1541146316191306</v>
      </c>
      <c r="L268" s="178">
        <f t="shared" si="129"/>
        <v>1.4515808311791607</v>
      </c>
      <c r="M268" s="12">
        <f t="shared" si="129"/>
        <v>0.77018291844313025</v>
      </c>
      <c r="N268" s="138">
        <f t="shared" si="129"/>
        <v>0.78270031609051238</v>
      </c>
      <c r="O268" s="80">
        <v>0.60958296362023068</v>
      </c>
      <c r="P268" s="4">
        <v>1.1516034985422741</v>
      </c>
      <c r="Q268" s="178">
        <v>0.37244897959183676</v>
      </c>
      <c r="R268" s="12">
        <v>0.22982216142270862</v>
      </c>
      <c r="S268" s="16">
        <v>0.22543352601156069</v>
      </c>
      <c r="T268" s="260"/>
      <c r="V268" s="44"/>
      <c r="W268" s="44"/>
    </row>
    <row r="269" spans="1:27" ht="15" customHeight="1" x14ac:dyDescent="0.15">
      <c r="A269" s="450"/>
      <c r="B269" s="34" t="s">
        <v>71</v>
      </c>
      <c r="E269" s="18">
        <v>268</v>
      </c>
      <c r="F269" s="18">
        <v>81</v>
      </c>
      <c r="G269" s="137">
        <v>187</v>
      </c>
      <c r="H269" s="9">
        <v>63</v>
      </c>
      <c r="I269" s="137">
        <v>60</v>
      </c>
      <c r="J269" s="134">
        <f t="shared" si="128"/>
        <v>0.6969547239487166</v>
      </c>
      <c r="K269" s="4">
        <f t="shared" si="130"/>
        <v>0.44172983585101155</v>
      </c>
      <c r="L269" s="178">
        <f t="shared" si="129"/>
        <v>0.92960827202227081</v>
      </c>
      <c r="M269" s="12">
        <f t="shared" si="129"/>
        <v>0.28881859441617386</v>
      </c>
      <c r="N269" s="138">
        <f t="shared" si="129"/>
        <v>0.30103858311173548</v>
      </c>
      <c r="O269" s="80">
        <v>0.2377994676131322</v>
      </c>
      <c r="P269" s="4">
        <v>0.23615160349854228</v>
      </c>
      <c r="Q269" s="178">
        <v>0.23852040816326531</v>
      </c>
      <c r="R269" s="12">
        <v>8.6183310533515731E-2</v>
      </c>
      <c r="S269" s="16">
        <v>8.6705202312138727E-2</v>
      </c>
      <c r="T269" s="260"/>
      <c r="V269" s="44"/>
      <c r="W269" s="44"/>
    </row>
    <row r="270" spans="1:27" ht="15" customHeight="1" x14ac:dyDescent="0.15">
      <c r="A270" s="450"/>
      <c r="B270" s="34" t="s">
        <v>409</v>
      </c>
      <c r="E270" s="18">
        <v>898</v>
      </c>
      <c r="F270" s="18">
        <v>443</v>
      </c>
      <c r="G270" s="137">
        <v>455</v>
      </c>
      <c r="H270" s="9">
        <v>284</v>
      </c>
      <c r="I270" s="137">
        <v>238</v>
      </c>
      <c r="J270" s="134">
        <f t="shared" si="128"/>
        <v>2.3353184406938339</v>
      </c>
      <c r="K270" s="4">
        <f t="shared" si="130"/>
        <v>2.4158804602715822</v>
      </c>
      <c r="L270" s="178">
        <f t="shared" si="129"/>
        <v>2.2618810896798571</v>
      </c>
      <c r="M270" s="12">
        <f t="shared" si="129"/>
        <v>1.3019758859395774</v>
      </c>
      <c r="N270" s="138">
        <f t="shared" si="129"/>
        <v>1.194119713009884</v>
      </c>
      <c r="O270" s="80">
        <v>0.79680567879325648</v>
      </c>
      <c r="P270" s="4">
        <v>1.2915451895043732</v>
      </c>
      <c r="Q270" s="178">
        <v>0.5803571428571429</v>
      </c>
      <c r="R270" s="12">
        <v>0.38850889192886456</v>
      </c>
      <c r="S270" s="16">
        <v>0.34393063583815031</v>
      </c>
      <c r="T270" s="260"/>
      <c r="V270" s="44"/>
      <c r="W270" s="44"/>
    </row>
    <row r="271" spans="1:27" ht="15" customHeight="1" x14ac:dyDescent="0.15">
      <c r="A271" s="450"/>
      <c r="B271" s="34" t="s">
        <v>411</v>
      </c>
      <c r="E271" s="18">
        <v>618</v>
      </c>
      <c r="F271" s="18">
        <v>318</v>
      </c>
      <c r="G271" s="137">
        <v>300</v>
      </c>
      <c r="H271" s="9">
        <v>238</v>
      </c>
      <c r="I271" s="137">
        <v>210</v>
      </c>
      <c r="J271" s="134">
        <f t="shared" si="128"/>
        <v>1.6071567888071154</v>
      </c>
      <c r="K271" s="4">
        <f t="shared" si="130"/>
        <v>1.7341986148224902</v>
      </c>
      <c r="L271" s="178">
        <f t="shared" si="129"/>
        <v>1.491350169019686</v>
      </c>
      <c r="M271" s="12">
        <f t="shared" si="129"/>
        <v>1.0910924677944345</v>
      </c>
      <c r="N271" s="138">
        <f t="shared" si="129"/>
        <v>1.0536350408910742</v>
      </c>
      <c r="O271" s="80">
        <v>0.54835847382431235</v>
      </c>
      <c r="P271" s="4">
        <v>0.92711370262390669</v>
      </c>
      <c r="Q271" s="178">
        <v>0.38265306122448978</v>
      </c>
      <c r="R271" s="12">
        <v>0.32558139534883723</v>
      </c>
      <c r="S271" s="16">
        <v>0.30346820809248554</v>
      </c>
      <c r="T271" s="260"/>
      <c r="V271" s="44"/>
      <c r="W271" s="44"/>
    </row>
    <row r="272" spans="1:27" ht="15" customHeight="1" x14ac:dyDescent="0.15">
      <c r="A272" s="450"/>
      <c r="B272" s="34" t="s">
        <v>70</v>
      </c>
      <c r="E272" s="18">
        <v>532</v>
      </c>
      <c r="F272" s="18">
        <v>275</v>
      </c>
      <c r="G272" s="137">
        <v>257</v>
      </c>
      <c r="H272" s="9">
        <v>166</v>
      </c>
      <c r="I272" s="137">
        <v>139</v>
      </c>
      <c r="J272" s="134">
        <f t="shared" si="128"/>
        <v>1.3835071385847659</v>
      </c>
      <c r="K272" s="4">
        <f t="shared" si="130"/>
        <v>1.4997000599880024</v>
      </c>
      <c r="L272" s="178">
        <f t="shared" si="129"/>
        <v>1.2775899781268643</v>
      </c>
      <c r="M272" s="12">
        <f t="shared" si="129"/>
        <v>0.76101407417595013</v>
      </c>
      <c r="N272" s="138">
        <f t="shared" si="129"/>
        <v>0.69740605087552054</v>
      </c>
      <c r="O272" s="80">
        <v>0.47204968944099379</v>
      </c>
      <c r="P272" s="4">
        <v>0.80174927113702621</v>
      </c>
      <c r="Q272" s="178">
        <v>0.32780612244897961</v>
      </c>
      <c r="R272" s="12">
        <v>0.22708618331053351</v>
      </c>
      <c r="S272" s="16">
        <v>0.20086705202312138</v>
      </c>
      <c r="T272" s="260"/>
      <c r="V272" s="44"/>
      <c r="W272" s="44"/>
    </row>
    <row r="273" spans="1:26" ht="15" customHeight="1" x14ac:dyDescent="0.15">
      <c r="A273" s="450"/>
      <c r="B273" s="34" t="s">
        <v>725</v>
      </c>
      <c r="E273" s="18">
        <v>17</v>
      </c>
      <c r="F273" s="18">
        <v>8</v>
      </c>
      <c r="G273" s="137">
        <v>9</v>
      </c>
      <c r="H273" s="9">
        <v>15</v>
      </c>
      <c r="I273" s="137">
        <v>15</v>
      </c>
      <c r="J273" s="134">
        <f t="shared" si="128"/>
        <v>4.4209814578836507E-2</v>
      </c>
      <c r="K273" s="4">
        <f t="shared" si="130"/>
        <v>4.3627638108741887E-2</v>
      </c>
      <c r="L273" s="178">
        <f t="shared" si="129"/>
        <v>4.4740505070590575E-2</v>
      </c>
      <c r="M273" s="12">
        <f t="shared" si="129"/>
        <v>6.8766332003850919E-2</v>
      </c>
      <c r="N273" s="138">
        <f t="shared" si="129"/>
        <v>7.525964577793387E-2</v>
      </c>
      <c r="O273" s="80">
        <v>1.5084294587400177E-2</v>
      </c>
      <c r="P273" s="4">
        <v>2.3323615160349854E-2</v>
      </c>
      <c r="Q273" s="178">
        <v>1.1479591836734694E-2</v>
      </c>
      <c r="R273" s="12">
        <v>2.0519835841313269E-2</v>
      </c>
      <c r="S273" s="16">
        <v>2.1676300578034682E-2</v>
      </c>
      <c r="T273" s="260"/>
      <c r="V273" s="44"/>
      <c r="W273" s="44"/>
    </row>
    <row r="274" spans="1:26" ht="15" customHeight="1" x14ac:dyDescent="0.15">
      <c r="A274" s="450"/>
      <c r="B274" s="34" t="s">
        <v>412</v>
      </c>
      <c r="E274" s="18">
        <v>509</v>
      </c>
      <c r="F274" s="18">
        <v>311</v>
      </c>
      <c r="G274" s="137">
        <v>198</v>
      </c>
      <c r="H274" s="9">
        <v>174</v>
      </c>
      <c r="I274" s="137">
        <v>146</v>
      </c>
      <c r="J274" s="134">
        <f t="shared" si="128"/>
        <v>1.3236938600369281</v>
      </c>
      <c r="K274" s="4">
        <f t="shared" si="130"/>
        <v>1.6960244314773407</v>
      </c>
      <c r="L274" s="178">
        <f t="shared" si="129"/>
        <v>0.98429111155299265</v>
      </c>
      <c r="M274" s="12">
        <f t="shared" si="129"/>
        <v>0.79768945124467061</v>
      </c>
      <c r="N274" s="138">
        <f t="shared" si="129"/>
        <v>0.73252721890522299</v>
      </c>
      <c r="O274" s="80">
        <v>0.45164152617568765</v>
      </c>
      <c r="P274" s="4">
        <v>0.90670553935860054</v>
      </c>
      <c r="Q274" s="178">
        <v>0.25255102040816324</v>
      </c>
      <c r="R274" s="12">
        <v>0.23803009575923392</v>
      </c>
      <c r="S274" s="16">
        <v>0.21098265895953758</v>
      </c>
      <c r="T274" s="260"/>
      <c r="V274" s="44"/>
      <c r="W274" s="44"/>
    </row>
    <row r="275" spans="1:26" ht="15" customHeight="1" x14ac:dyDescent="0.15">
      <c r="A275" s="450"/>
      <c r="B275" s="451" t="s">
        <v>352</v>
      </c>
      <c r="C275" s="234"/>
      <c r="D275" s="234"/>
      <c r="E275" s="150">
        <v>3610</v>
      </c>
      <c r="F275" s="150">
        <v>1993</v>
      </c>
      <c r="G275" s="152">
        <v>1617</v>
      </c>
      <c r="H275" s="151">
        <v>1194</v>
      </c>
      <c r="I275" s="152">
        <v>1041</v>
      </c>
      <c r="J275" s="153">
        <f t="shared" si="128"/>
        <v>9.388084154682339</v>
      </c>
      <c r="K275" s="154">
        <f t="shared" si="130"/>
        <v>10.868735343840322</v>
      </c>
      <c r="L275" s="222">
        <f t="shared" si="129"/>
        <v>8.038377411016107</v>
      </c>
      <c r="M275" s="155">
        <f t="shared" si="129"/>
        <v>5.4738000275065328</v>
      </c>
      <c r="N275" s="156">
        <f t="shared" si="129"/>
        <v>5.2230194169886106</v>
      </c>
      <c r="O275" s="157">
        <v>3.2031943212067437</v>
      </c>
      <c r="P275" s="154">
        <v>5.8104956268221573</v>
      </c>
      <c r="Q275" s="222">
        <v>2.0625</v>
      </c>
      <c r="R275" s="155">
        <v>1.6333789329685362</v>
      </c>
      <c r="S275" s="158">
        <v>1.504335260115607</v>
      </c>
      <c r="T275" s="260"/>
      <c r="V275" s="44"/>
      <c r="W275" s="44"/>
    </row>
    <row r="276" spans="1:26" ht="31.65" customHeight="1" x14ac:dyDescent="0.15">
      <c r="A276" s="450"/>
      <c r="B276" s="379" t="s">
        <v>410</v>
      </c>
      <c r="C276" s="380"/>
      <c r="D276" s="380"/>
      <c r="E276" s="18">
        <v>1215</v>
      </c>
      <c r="F276" s="18">
        <v>641</v>
      </c>
      <c r="G276" s="137">
        <v>574</v>
      </c>
      <c r="H276" s="9">
        <v>294</v>
      </c>
      <c r="I276" s="137">
        <v>270</v>
      </c>
      <c r="J276" s="134">
        <f t="shared" si="128"/>
        <v>3.1597014537227261</v>
      </c>
      <c r="K276" s="4">
        <f t="shared" si="130"/>
        <v>3.4956645034629439</v>
      </c>
      <c r="L276" s="178">
        <f t="shared" si="129"/>
        <v>2.8534499900576655</v>
      </c>
      <c r="M276" s="12">
        <f t="shared" si="129"/>
        <v>1.3478201072754781</v>
      </c>
      <c r="N276" s="138">
        <f t="shared" si="129"/>
        <v>1.3546736240028097</v>
      </c>
      <c r="O276" s="80">
        <v>1.0780834072759538</v>
      </c>
      <c r="P276" s="4">
        <v>1.8688046647230321</v>
      </c>
      <c r="Q276" s="178">
        <v>0.7321428571428571</v>
      </c>
      <c r="R276" s="12">
        <v>0.4021887824897401</v>
      </c>
      <c r="S276" s="16">
        <v>0.39017341040462428</v>
      </c>
      <c r="T276" s="260"/>
      <c r="V276" s="44"/>
      <c r="W276" s="44"/>
    </row>
    <row r="277" spans="1:26" ht="15" customHeight="1" x14ac:dyDescent="0.15">
      <c r="A277" s="450"/>
      <c r="B277" s="38" t="s">
        <v>1</v>
      </c>
      <c r="C277" s="78"/>
      <c r="D277" s="162"/>
      <c r="E277" s="47">
        <f t="shared" ref="E277:I277" si="131">SUM(E267:E276)</f>
        <v>9130</v>
      </c>
      <c r="F277" s="47">
        <f t="shared" si="131"/>
        <v>4837</v>
      </c>
      <c r="G277" s="132">
        <f t="shared" si="131"/>
        <v>4293</v>
      </c>
      <c r="H277" s="47">
        <f t="shared" si="131"/>
        <v>2768</v>
      </c>
      <c r="I277" s="132">
        <f t="shared" si="131"/>
        <v>2432</v>
      </c>
      <c r="J277" s="135">
        <f>SUM(J267:J276)</f>
        <v>23.743271006163368</v>
      </c>
      <c r="K277" s="71">
        <f t="shared" ref="K277:S277" si="132">SUM(K267:K276)</f>
        <v>26.378360691498063</v>
      </c>
      <c r="L277" s="193">
        <f t="shared" si="132"/>
        <v>21.341220918671706</v>
      </c>
      <c r="M277" s="71">
        <f t="shared" si="132"/>
        <v>12.68968046577729</v>
      </c>
      <c r="N277" s="133">
        <f t="shared" si="132"/>
        <v>12.202097235462347</v>
      </c>
      <c r="O277" s="136">
        <f t="shared" si="132"/>
        <v>8.1011535048802124</v>
      </c>
      <c r="P277" s="71">
        <f t="shared" si="132"/>
        <v>14.102040816326532</v>
      </c>
      <c r="Q277" s="193">
        <f t="shared" si="132"/>
        <v>5.4757653061224483</v>
      </c>
      <c r="R277" s="71">
        <f t="shared" si="132"/>
        <v>3.7865937072503417</v>
      </c>
      <c r="S277" s="71">
        <f t="shared" si="132"/>
        <v>3.5144508670520236</v>
      </c>
      <c r="T277" s="44"/>
      <c r="V277" s="44"/>
      <c r="W277" s="44"/>
    </row>
    <row r="278" spans="1:26" ht="15" customHeight="1" x14ac:dyDescent="0.15">
      <c r="A278" s="450"/>
      <c r="C278" s="22"/>
      <c r="D278" s="1"/>
      <c r="E278" s="1"/>
      <c r="F278" s="187"/>
      <c r="H278" s="7"/>
      <c r="I278" s="7"/>
      <c r="J278" s="7"/>
      <c r="K278" s="7"/>
      <c r="L278" s="7"/>
      <c r="O278" s="7"/>
      <c r="T278" s="44"/>
      <c r="V278" s="44"/>
      <c r="W278" s="44"/>
    </row>
    <row r="279" spans="1:26" ht="15" customHeight="1" x14ac:dyDescent="0.15">
      <c r="A279" s="1" t="s">
        <v>751</v>
      </c>
      <c r="C279" s="1"/>
      <c r="D279" s="1"/>
      <c r="H279" s="7"/>
      <c r="N279" s="7"/>
      <c r="T279" s="44"/>
      <c r="V279" s="44"/>
      <c r="W279" s="44"/>
    </row>
    <row r="280" spans="1:26" ht="15" customHeight="1" x14ac:dyDescent="0.15">
      <c r="B280" s="64"/>
      <c r="C280" s="33"/>
      <c r="D280" s="33"/>
      <c r="E280" s="27"/>
      <c r="F280" s="28"/>
      <c r="G280" s="266" t="s">
        <v>535</v>
      </c>
      <c r="H280" s="28"/>
      <c r="I280" s="267"/>
      <c r="J280" s="27"/>
      <c r="K280" s="28"/>
      <c r="L280" s="266" t="s">
        <v>516</v>
      </c>
      <c r="M280" s="28"/>
      <c r="N280" s="267"/>
      <c r="O280" s="28"/>
      <c r="P280" s="28"/>
      <c r="Q280" s="266" t="s">
        <v>517</v>
      </c>
      <c r="R280" s="28"/>
      <c r="S280" s="29"/>
      <c r="W280" s="44"/>
      <c r="Y280" s="44"/>
      <c r="Z280" s="44"/>
    </row>
    <row r="281" spans="1:26" ht="19.2" x14ac:dyDescent="0.15">
      <c r="B281" s="65"/>
      <c r="C281" s="181"/>
      <c r="D281" s="181"/>
      <c r="E281" s="96" t="s">
        <v>512</v>
      </c>
      <c r="F281" s="96" t="s">
        <v>210</v>
      </c>
      <c r="G281" s="96" t="s">
        <v>211</v>
      </c>
      <c r="H281" s="96" t="s">
        <v>515</v>
      </c>
      <c r="I281" s="100" t="s">
        <v>213</v>
      </c>
      <c r="J281" s="96" t="s">
        <v>512</v>
      </c>
      <c r="K281" s="96" t="s">
        <v>210</v>
      </c>
      <c r="L281" s="96" t="s">
        <v>211</v>
      </c>
      <c r="M281" s="96" t="s">
        <v>515</v>
      </c>
      <c r="N281" s="100" t="s">
        <v>213</v>
      </c>
      <c r="O281" s="97" t="s">
        <v>512</v>
      </c>
      <c r="P281" s="96" t="s">
        <v>210</v>
      </c>
      <c r="Q281" s="96" t="s">
        <v>211</v>
      </c>
      <c r="R281" s="96" t="s">
        <v>515</v>
      </c>
      <c r="S281" s="180" t="s">
        <v>213</v>
      </c>
      <c r="W281" s="44"/>
      <c r="Y281" s="44"/>
      <c r="Z281" s="44"/>
    </row>
    <row r="282" spans="1:26" ht="15" customHeight="1" x14ac:dyDescent="0.15">
      <c r="B282" s="34" t="s">
        <v>69</v>
      </c>
      <c r="C282" s="34"/>
      <c r="E282" s="251">
        <v>1840</v>
      </c>
      <c r="F282" s="251">
        <v>645</v>
      </c>
      <c r="G282" s="251">
        <v>1195</v>
      </c>
      <c r="H282" s="251">
        <v>1034</v>
      </c>
      <c r="I282" s="271">
        <v>963</v>
      </c>
      <c r="J282" s="163">
        <v>0.85</v>
      </c>
      <c r="K282" s="163">
        <v>1.1596899224806201</v>
      </c>
      <c r="L282" s="163">
        <v>0.68284518828451879</v>
      </c>
      <c r="M282" s="163">
        <v>0.28916827852998067</v>
      </c>
      <c r="N282" s="262">
        <v>0.28764278296988577</v>
      </c>
      <c r="O282" s="214">
        <v>42</v>
      </c>
      <c r="P282" s="17">
        <v>24</v>
      </c>
      <c r="Q282" s="17">
        <v>42</v>
      </c>
      <c r="R282" s="17">
        <v>20</v>
      </c>
      <c r="S282" s="17">
        <v>20</v>
      </c>
      <c r="V282" s="245"/>
      <c r="W282" s="44"/>
      <c r="Y282" s="44"/>
      <c r="Z282" s="44"/>
    </row>
    <row r="283" spans="1:26" ht="15" customHeight="1" x14ac:dyDescent="0.15">
      <c r="B283" s="34" t="s">
        <v>471</v>
      </c>
      <c r="C283" s="34"/>
      <c r="E283" s="252">
        <v>1840</v>
      </c>
      <c r="F283" s="252">
        <v>645</v>
      </c>
      <c r="G283" s="252">
        <v>1195</v>
      </c>
      <c r="H283" s="252">
        <v>1034</v>
      </c>
      <c r="I283" s="272">
        <v>963</v>
      </c>
      <c r="J283" s="164">
        <v>0.78532608695652173</v>
      </c>
      <c r="K283" s="164">
        <v>1.22015503875969</v>
      </c>
      <c r="L283" s="164">
        <v>0.55062761506276148</v>
      </c>
      <c r="M283" s="164">
        <v>0.29013539651837522</v>
      </c>
      <c r="N283" s="263">
        <v>0.28556593977154726</v>
      </c>
      <c r="O283" s="114">
        <v>23</v>
      </c>
      <c r="P283" s="18">
        <v>23</v>
      </c>
      <c r="Q283" s="18">
        <v>20</v>
      </c>
      <c r="R283" s="18">
        <v>16</v>
      </c>
      <c r="S283" s="18">
        <v>16</v>
      </c>
      <c r="V283" s="245"/>
      <c r="W283" s="44"/>
      <c r="Y283" s="44"/>
      <c r="Z283" s="44"/>
    </row>
    <row r="284" spans="1:26" ht="15" customHeight="1" x14ac:dyDescent="0.15">
      <c r="B284" s="34" t="s">
        <v>71</v>
      </c>
      <c r="C284" s="34"/>
      <c r="E284" s="252">
        <v>1840</v>
      </c>
      <c r="F284" s="252">
        <v>645</v>
      </c>
      <c r="G284" s="252">
        <v>1195</v>
      </c>
      <c r="H284" s="252">
        <v>1034</v>
      </c>
      <c r="I284" s="272">
        <v>963</v>
      </c>
      <c r="J284" s="164">
        <v>0.27717391304347827</v>
      </c>
      <c r="K284" s="164">
        <v>0.21240310077519381</v>
      </c>
      <c r="L284" s="164">
        <v>0.31213389121338914</v>
      </c>
      <c r="M284" s="164">
        <v>8.3172147001934232E-2</v>
      </c>
      <c r="N284" s="263">
        <v>8.5150571131879543E-2</v>
      </c>
      <c r="O284" s="114">
        <v>35</v>
      </c>
      <c r="P284" s="18">
        <v>7</v>
      </c>
      <c r="Q284" s="18">
        <v>35</v>
      </c>
      <c r="R284" s="18">
        <v>8</v>
      </c>
      <c r="S284" s="18">
        <v>8</v>
      </c>
      <c r="V284" s="245"/>
      <c r="W284" s="44"/>
      <c r="Y284" s="44"/>
      <c r="Z284" s="44"/>
    </row>
    <row r="285" spans="1:26" ht="15" customHeight="1" x14ac:dyDescent="0.15">
      <c r="B285" s="34" t="s">
        <v>409</v>
      </c>
      <c r="C285" s="34"/>
      <c r="E285" s="252">
        <v>1840</v>
      </c>
      <c r="F285" s="252">
        <v>645</v>
      </c>
      <c r="G285" s="252">
        <v>1195</v>
      </c>
      <c r="H285" s="252">
        <v>1034</v>
      </c>
      <c r="I285" s="272">
        <v>963</v>
      </c>
      <c r="J285" s="164">
        <v>0.94021739130434778</v>
      </c>
      <c r="K285" s="164">
        <v>1.3689922480620156</v>
      </c>
      <c r="L285" s="164">
        <v>0.70878661087866113</v>
      </c>
      <c r="M285" s="164">
        <v>0.53191489361702127</v>
      </c>
      <c r="N285" s="263">
        <v>0.48078920041536866</v>
      </c>
      <c r="O285" s="114">
        <v>35</v>
      </c>
      <c r="P285" s="18">
        <v>10</v>
      </c>
      <c r="Q285" s="18">
        <v>35</v>
      </c>
      <c r="R285" s="18">
        <v>8</v>
      </c>
      <c r="S285" s="18">
        <v>8</v>
      </c>
      <c r="V285" s="245"/>
      <c r="W285" s="44"/>
      <c r="Y285" s="44"/>
      <c r="Z285" s="44"/>
    </row>
    <row r="286" spans="1:26" ht="15" customHeight="1" x14ac:dyDescent="0.15">
      <c r="B286" s="34" t="s">
        <v>411</v>
      </c>
      <c r="C286" s="34"/>
      <c r="E286" s="252">
        <v>1840</v>
      </c>
      <c r="F286" s="252">
        <v>645</v>
      </c>
      <c r="G286" s="252">
        <v>1195</v>
      </c>
      <c r="H286" s="252">
        <v>1034</v>
      </c>
      <c r="I286" s="272">
        <v>963</v>
      </c>
      <c r="J286" s="164">
        <v>0.65760869565217395</v>
      </c>
      <c r="K286" s="164">
        <v>0.97984496124031006</v>
      </c>
      <c r="L286" s="164">
        <v>0.48368200836820086</v>
      </c>
      <c r="M286" s="164">
        <v>0.43810444874274662</v>
      </c>
      <c r="N286" s="263">
        <v>0.41121495327102803</v>
      </c>
      <c r="O286" s="114">
        <v>16</v>
      </c>
      <c r="P286" s="18">
        <v>8</v>
      </c>
      <c r="Q286" s="18">
        <v>16</v>
      </c>
      <c r="R286" s="18">
        <v>10</v>
      </c>
      <c r="S286" s="18">
        <v>10</v>
      </c>
      <c r="V286" s="245"/>
      <c r="W286" s="44"/>
      <c r="Y286" s="44"/>
      <c r="Z286" s="44"/>
    </row>
    <row r="287" spans="1:26" ht="15" customHeight="1" x14ac:dyDescent="0.15">
      <c r="B287" s="34" t="s">
        <v>70</v>
      </c>
      <c r="C287" s="34"/>
      <c r="E287" s="252">
        <v>1840</v>
      </c>
      <c r="F287" s="252">
        <v>645</v>
      </c>
      <c r="G287" s="252">
        <v>1195</v>
      </c>
      <c r="H287" s="252">
        <v>1034</v>
      </c>
      <c r="I287" s="272">
        <v>963</v>
      </c>
      <c r="J287" s="164">
        <v>0.57608695652173914</v>
      </c>
      <c r="K287" s="164">
        <v>0.88062015503875968</v>
      </c>
      <c r="L287" s="164">
        <v>0.4117154811715481</v>
      </c>
      <c r="M287" s="164">
        <v>0.33172147001934238</v>
      </c>
      <c r="N287" s="263">
        <v>0.30218068535825543</v>
      </c>
      <c r="O287" s="114">
        <v>10</v>
      </c>
      <c r="P287" s="18">
        <v>10</v>
      </c>
      <c r="Q287" s="18">
        <v>8</v>
      </c>
      <c r="R287" s="18">
        <v>7</v>
      </c>
      <c r="S287" s="18">
        <v>7</v>
      </c>
      <c r="V287" s="245"/>
      <c r="W287" s="44"/>
      <c r="Y287" s="44"/>
      <c r="Z287" s="44"/>
    </row>
    <row r="288" spans="1:26" ht="15" customHeight="1" x14ac:dyDescent="0.15">
      <c r="B288" s="34" t="s">
        <v>725</v>
      </c>
      <c r="C288" s="34"/>
      <c r="E288" s="252">
        <v>1840</v>
      </c>
      <c r="F288" s="252">
        <v>645</v>
      </c>
      <c r="G288" s="252">
        <v>1195</v>
      </c>
      <c r="H288" s="252">
        <v>1034</v>
      </c>
      <c r="I288" s="272">
        <v>963</v>
      </c>
      <c r="J288" s="164">
        <v>1.8478260869565218E-2</v>
      </c>
      <c r="K288" s="164">
        <v>1.7054263565891473E-2</v>
      </c>
      <c r="L288" s="164">
        <v>1.9246861924686193E-2</v>
      </c>
      <c r="M288" s="164">
        <v>2.5145067698259187E-2</v>
      </c>
      <c r="N288" s="263">
        <v>2.6998961578400829E-2</v>
      </c>
      <c r="O288" s="114">
        <v>5</v>
      </c>
      <c r="P288" s="18">
        <v>2</v>
      </c>
      <c r="Q288" s="18">
        <v>5</v>
      </c>
      <c r="R288" s="18">
        <v>5</v>
      </c>
      <c r="S288" s="18">
        <v>5</v>
      </c>
      <c r="V288" s="245"/>
      <c r="W288" s="44"/>
      <c r="Y288" s="44"/>
      <c r="Z288" s="44"/>
    </row>
    <row r="289" spans="2:26" ht="15" customHeight="1" x14ac:dyDescent="0.15">
      <c r="B289" s="34" t="s">
        <v>412</v>
      </c>
      <c r="C289" s="34"/>
      <c r="E289" s="252">
        <v>1840</v>
      </c>
      <c r="F289" s="252">
        <v>645</v>
      </c>
      <c r="G289" s="252">
        <v>1195</v>
      </c>
      <c r="H289" s="252">
        <v>1034</v>
      </c>
      <c r="I289" s="272">
        <v>963</v>
      </c>
      <c r="J289" s="164">
        <v>0.59402173913043477</v>
      </c>
      <c r="K289" s="164">
        <v>1.0155038759689923</v>
      </c>
      <c r="L289" s="164">
        <v>0.36652719665271966</v>
      </c>
      <c r="M289" s="164">
        <v>0.31914893617021278</v>
      </c>
      <c r="N289" s="263">
        <v>0.2834890965732087</v>
      </c>
      <c r="O289" s="114">
        <v>10</v>
      </c>
      <c r="P289" s="18">
        <v>10</v>
      </c>
      <c r="Q289" s="18">
        <v>7</v>
      </c>
      <c r="R289" s="18">
        <v>7</v>
      </c>
      <c r="S289" s="18">
        <v>6</v>
      </c>
      <c r="V289" s="245"/>
      <c r="W289" s="44"/>
      <c r="Y289" s="44"/>
      <c r="Z289" s="44"/>
    </row>
    <row r="290" spans="2:26" ht="15" customHeight="1" x14ac:dyDescent="0.15">
      <c r="B290" s="451" t="s">
        <v>352</v>
      </c>
      <c r="C290" s="452"/>
      <c r="D290" s="234"/>
      <c r="E290" s="273">
        <v>1150</v>
      </c>
      <c r="F290" s="273">
        <v>353</v>
      </c>
      <c r="G290" s="273">
        <v>797</v>
      </c>
      <c r="H290" s="273">
        <v>739</v>
      </c>
      <c r="I290" s="274">
        <v>700</v>
      </c>
      <c r="J290" s="235">
        <v>3.2860869565217392</v>
      </c>
      <c r="K290" s="235">
        <v>5.9348441926345608</v>
      </c>
      <c r="L290" s="235">
        <v>2.1129234629861982</v>
      </c>
      <c r="M290" s="235">
        <v>1.6874154262516914</v>
      </c>
      <c r="N290" s="264">
        <v>1.5628571428571429</v>
      </c>
      <c r="O290" s="261">
        <v>85</v>
      </c>
      <c r="P290" s="150">
        <v>85</v>
      </c>
      <c r="Q290" s="150">
        <v>50</v>
      </c>
      <c r="R290" s="150">
        <v>35</v>
      </c>
      <c r="S290" s="150">
        <v>35</v>
      </c>
      <c r="V290" s="245"/>
      <c r="W290" s="44"/>
      <c r="Y290" s="44"/>
      <c r="Z290" s="44"/>
    </row>
    <row r="291" spans="2:26" ht="30.9" customHeight="1" x14ac:dyDescent="0.15">
      <c r="B291" s="453" t="s">
        <v>410</v>
      </c>
      <c r="C291" s="454"/>
      <c r="D291" s="454"/>
      <c r="E291" s="253">
        <v>1784</v>
      </c>
      <c r="F291" s="253">
        <v>619</v>
      </c>
      <c r="G291" s="253">
        <v>1165</v>
      </c>
      <c r="H291" s="253">
        <v>1029</v>
      </c>
      <c r="I291" s="275">
        <v>959</v>
      </c>
      <c r="J291" s="161">
        <v>1.2522421524663676</v>
      </c>
      <c r="K291" s="161">
        <v>1.7899838449111469</v>
      </c>
      <c r="L291" s="161">
        <v>0.96652360515021463</v>
      </c>
      <c r="M291" s="161">
        <v>0.48202137998056366</v>
      </c>
      <c r="N291" s="265">
        <v>0.47758081334723673</v>
      </c>
      <c r="O291" s="215">
        <v>42</v>
      </c>
      <c r="P291" s="19">
        <v>25</v>
      </c>
      <c r="Q291" s="19">
        <v>42</v>
      </c>
      <c r="R291" s="19">
        <v>24</v>
      </c>
      <c r="S291" s="19">
        <v>24</v>
      </c>
      <c r="V291" s="245"/>
      <c r="W291" s="44"/>
      <c r="Y291" s="44"/>
      <c r="Z291" s="44"/>
    </row>
    <row r="292" spans="2:26" ht="15" customHeight="1" x14ac:dyDescent="0.15">
      <c r="B292" s="85" t="s">
        <v>150</v>
      </c>
      <c r="G292" s="1"/>
      <c r="J292" s="7"/>
      <c r="K292" s="7"/>
      <c r="W292" s="44"/>
      <c r="Y292" s="44"/>
      <c r="Z292" s="44"/>
    </row>
    <row r="293" spans="2:26" ht="15" customHeight="1" x14ac:dyDescent="0.15">
      <c r="B293" s="64"/>
      <c r="C293" s="33"/>
      <c r="D293" s="33"/>
      <c r="E293" s="27"/>
      <c r="F293" s="28"/>
      <c r="G293" s="266" t="s">
        <v>535</v>
      </c>
      <c r="H293" s="28"/>
      <c r="I293" s="267"/>
      <c r="J293" s="27"/>
      <c r="K293" s="28"/>
      <c r="L293" s="266" t="s">
        <v>516</v>
      </c>
      <c r="M293" s="28"/>
      <c r="N293" s="267"/>
      <c r="O293" s="28"/>
      <c r="P293" s="28"/>
      <c r="Q293" s="266" t="s">
        <v>517</v>
      </c>
      <c r="R293" s="28"/>
      <c r="S293" s="29"/>
      <c r="W293" s="44"/>
      <c r="Y293" s="44"/>
      <c r="Z293" s="44"/>
    </row>
    <row r="294" spans="2:26" ht="19.2" x14ac:dyDescent="0.15">
      <c r="B294" s="65"/>
      <c r="C294" s="181"/>
      <c r="D294" s="181"/>
      <c r="E294" s="96" t="s">
        <v>512</v>
      </c>
      <c r="F294" s="96" t="s">
        <v>210</v>
      </c>
      <c r="G294" s="96" t="s">
        <v>211</v>
      </c>
      <c r="H294" s="96" t="s">
        <v>515</v>
      </c>
      <c r="I294" s="100" t="s">
        <v>213</v>
      </c>
      <c r="J294" s="96" t="s">
        <v>512</v>
      </c>
      <c r="K294" s="96" t="s">
        <v>210</v>
      </c>
      <c r="L294" s="96" t="s">
        <v>211</v>
      </c>
      <c r="M294" s="96" t="s">
        <v>515</v>
      </c>
      <c r="N294" s="100" t="s">
        <v>213</v>
      </c>
      <c r="O294" s="97" t="s">
        <v>512</v>
      </c>
      <c r="P294" s="96" t="s">
        <v>210</v>
      </c>
      <c r="Q294" s="96" t="s">
        <v>211</v>
      </c>
      <c r="R294" s="96" t="s">
        <v>515</v>
      </c>
      <c r="S294" s="180" t="s">
        <v>213</v>
      </c>
      <c r="W294" s="44"/>
      <c r="Y294" s="44"/>
      <c r="Z294" s="44"/>
    </row>
    <row r="295" spans="2:26" ht="15" customHeight="1" x14ac:dyDescent="0.15">
      <c r="B295" s="34" t="s">
        <v>69</v>
      </c>
      <c r="C295" s="34"/>
      <c r="E295" s="251">
        <v>1814</v>
      </c>
      <c r="F295" s="251">
        <v>638</v>
      </c>
      <c r="G295" s="251">
        <v>1176</v>
      </c>
      <c r="H295" s="251">
        <v>1026</v>
      </c>
      <c r="I295" s="271">
        <v>955</v>
      </c>
      <c r="J295" s="163">
        <v>1.1027222259753928</v>
      </c>
      <c r="K295" s="163">
        <v>0.98536634397895706</v>
      </c>
      <c r="L295" s="163">
        <v>1.166389787806793</v>
      </c>
      <c r="M295" s="163">
        <v>0.44197923462019001</v>
      </c>
      <c r="N295" s="262">
        <v>0.44836161814818554</v>
      </c>
      <c r="O295" s="214">
        <v>42.105263157894733</v>
      </c>
      <c r="P295" s="17">
        <v>25</v>
      </c>
      <c r="Q295" s="17">
        <v>42.105263157894733</v>
      </c>
      <c r="R295" s="17">
        <v>34.482758620689658</v>
      </c>
      <c r="S295" s="17">
        <v>34.482758620689658</v>
      </c>
      <c r="V295" s="245"/>
      <c r="W295" s="44"/>
      <c r="Y295" s="44"/>
      <c r="Z295" s="44"/>
    </row>
    <row r="296" spans="2:26" ht="15" customHeight="1" x14ac:dyDescent="0.15">
      <c r="B296" s="34" t="s">
        <v>471</v>
      </c>
      <c r="C296" s="34"/>
      <c r="E296" s="252">
        <v>1813</v>
      </c>
      <c r="F296" s="252">
        <v>633</v>
      </c>
      <c r="G296" s="252">
        <v>1180</v>
      </c>
      <c r="H296" s="252">
        <v>1022</v>
      </c>
      <c r="I296" s="272">
        <v>951</v>
      </c>
      <c r="J296" s="164">
        <v>0.95156331896336999</v>
      </c>
      <c r="K296" s="164">
        <v>1.035248103718698</v>
      </c>
      <c r="L296" s="164">
        <v>0.90667139629377236</v>
      </c>
      <c r="M296" s="164">
        <v>0.40839418528288346</v>
      </c>
      <c r="N296" s="263">
        <v>0.4116913930103473</v>
      </c>
      <c r="O296" s="114">
        <v>37.5</v>
      </c>
      <c r="P296" s="18">
        <v>15.625</v>
      </c>
      <c r="Q296" s="18">
        <v>37.5</v>
      </c>
      <c r="R296" s="18">
        <v>21.666666666666668</v>
      </c>
      <c r="S296" s="18">
        <v>21.666666666666668</v>
      </c>
      <c r="V296" s="245"/>
      <c r="W296" s="44"/>
      <c r="Y296" s="44"/>
      <c r="Z296" s="44"/>
    </row>
    <row r="297" spans="2:26" ht="15" customHeight="1" x14ac:dyDescent="0.15">
      <c r="B297" s="34" t="s">
        <v>71</v>
      </c>
      <c r="C297" s="34"/>
      <c r="E297" s="252">
        <v>1825</v>
      </c>
      <c r="F297" s="252">
        <v>637</v>
      </c>
      <c r="G297" s="252">
        <v>1188</v>
      </c>
      <c r="H297" s="252">
        <v>1031</v>
      </c>
      <c r="I297" s="272">
        <v>960</v>
      </c>
      <c r="J297" s="164">
        <v>0.39936632704046737</v>
      </c>
      <c r="K297" s="164">
        <v>0.17363011004672024</v>
      </c>
      <c r="L297" s="164">
        <v>0.5204050225160709</v>
      </c>
      <c r="M297" s="164">
        <v>0.14159412590056311</v>
      </c>
      <c r="N297" s="263">
        <v>0.14594447553420853</v>
      </c>
      <c r="O297" s="114">
        <v>36.666666666666664</v>
      </c>
      <c r="P297" s="18">
        <v>6.8181818181818175</v>
      </c>
      <c r="Q297" s="18">
        <v>36.666666666666664</v>
      </c>
      <c r="R297" s="18">
        <v>14.705882352941178</v>
      </c>
      <c r="S297" s="18">
        <v>14.705882352941178</v>
      </c>
      <c r="V297" s="245"/>
      <c r="W297" s="44"/>
      <c r="Y297" s="44"/>
      <c r="Z297" s="44"/>
    </row>
    <row r="298" spans="2:26" ht="15" customHeight="1" x14ac:dyDescent="0.15">
      <c r="B298" s="34" t="s">
        <v>409</v>
      </c>
      <c r="C298" s="34"/>
      <c r="E298" s="252">
        <v>1808</v>
      </c>
      <c r="F298" s="252">
        <v>636</v>
      </c>
      <c r="G298" s="252">
        <v>1172</v>
      </c>
      <c r="H298" s="252">
        <v>1012</v>
      </c>
      <c r="I298" s="272">
        <v>941</v>
      </c>
      <c r="J298" s="164">
        <v>1.1748013987146944</v>
      </c>
      <c r="K298" s="164">
        <v>1.2109152409270143</v>
      </c>
      <c r="L298" s="164">
        <v>1.1552037846813872</v>
      </c>
      <c r="M298" s="164">
        <v>0.71846753827168042</v>
      </c>
      <c r="N298" s="263">
        <v>0.69049922592080859</v>
      </c>
      <c r="O298" s="114">
        <v>29.629629629629626</v>
      </c>
      <c r="P298" s="18">
        <v>10</v>
      </c>
      <c r="Q298" s="18">
        <v>29.629629629629626</v>
      </c>
      <c r="R298" s="18">
        <v>20.833333333333336</v>
      </c>
      <c r="S298" s="18">
        <v>20.833333333333336</v>
      </c>
      <c r="V298" s="245"/>
      <c r="W298" s="44"/>
      <c r="Y298" s="44"/>
      <c r="Z298" s="44"/>
    </row>
    <row r="299" spans="2:26" ht="15" customHeight="1" x14ac:dyDescent="0.15">
      <c r="B299" s="34" t="s">
        <v>411</v>
      </c>
      <c r="C299" s="34"/>
      <c r="E299" s="252">
        <v>1806</v>
      </c>
      <c r="F299" s="252">
        <v>634</v>
      </c>
      <c r="G299" s="252">
        <v>1172</v>
      </c>
      <c r="H299" s="252">
        <v>1014</v>
      </c>
      <c r="I299" s="272">
        <v>944</v>
      </c>
      <c r="J299" s="164">
        <v>0.82021875719456094</v>
      </c>
      <c r="K299" s="164">
        <v>0.86677852534932542</v>
      </c>
      <c r="L299" s="164">
        <v>0.7950319884145941</v>
      </c>
      <c r="M299" s="164">
        <v>0.63313251373384116</v>
      </c>
      <c r="N299" s="263">
        <v>0.62831716669409721</v>
      </c>
      <c r="O299" s="114">
        <v>18</v>
      </c>
      <c r="P299" s="18">
        <v>12.5</v>
      </c>
      <c r="Q299" s="18">
        <v>18</v>
      </c>
      <c r="R299" s="18">
        <v>13.636363636363635</v>
      </c>
      <c r="S299" s="18">
        <v>13.636363636363635</v>
      </c>
      <c r="V299" s="245"/>
      <c r="W299" s="44"/>
      <c r="Y299" s="44"/>
      <c r="Z299" s="44"/>
    </row>
    <row r="300" spans="2:26" ht="15" customHeight="1" x14ac:dyDescent="0.15">
      <c r="B300" s="34" t="s">
        <v>70</v>
      </c>
      <c r="C300" s="34"/>
      <c r="E300" s="252">
        <v>1812</v>
      </c>
      <c r="F300" s="252">
        <v>638</v>
      </c>
      <c r="G300" s="252">
        <v>1174</v>
      </c>
      <c r="H300" s="252">
        <v>1019</v>
      </c>
      <c r="I300" s="272">
        <v>948</v>
      </c>
      <c r="J300" s="164">
        <v>0.72325284311282156</v>
      </c>
      <c r="K300" s="164">
        <v>0.75105481737789848</v>
      </c>
      <c r="L300" s="164">
        <v>0.70814410411697859</v>
      </c>
      <c r="M300" s="164">
        <v>0.47830643426820219</v>
      </c>
      <c r="N300" s="263">
        <v>0.46505718530536327</v>
      </c>
      <c r="O300" s="114">
        <v>16.666666666666664</v>
      </c>
      <c r="P300" s="18">
        <v>10.416666666666668</v>
      </c>
      <c r="Q300" s="18">
        <v>16.666666666666664</v>
      </c>
      <c r="R300" s="18">
        <v>12.5</v>
      </c>
      <c r="S300" s="18">
        <v>12.5</v>
      </c>
      <c r="V300" s="245"/>
      <c r="W300" s="44"/>
      <c r="Y300" s="44"/>
      <c r="Z300" s="44"/>
    </row>
    <row r="301" spans="2:26" ht="15" customHeight="1" x14ac:dyDescent="0.15">
      <c r="B301" s="34" t="s">
        <v>725</v>
      </c>
      <c r="C301" s="34"/>
      <c r="E301" s="252">
        <v>1838</v>
      </c>
      <c r="F301" s="252">
        <v>645</v>
      </c>
      <c r="G301" s="252">
        <v>1193</v>
      </c>
      <c r="H301" s="252">
        <v>1033</v>
      </c>
      <c r="I301" s="272">
        <v>962</v>
      </c>
      <c r="J301" s="164">
        <v>2.6126679825427285E-2</v>
      </c>
      <c r="K301" s="164">
        <v>1.3699729488483834E-2</v>
      </c>
      <c r="L301" s="164">
        <v>3.2845357920421862E-2</v>
      </c>
      <c r="M301" s="164">
        <v>5.3380724200236554E-2</v>
      </c>
      <c r="N301" s="263">
        <v>5.7320465799214515E-2</v>
      </c>
      <c r="O301" s="114">
        <v>16.666666666666664</v>
      </c>
      <c r="P301" s="18">
        <v>1.8518518518518516</v>
      </c>
      <c r="Q301" s="18">
        <v>16.666666666666664</v>
      </c>
      <c r="R301" s="18">
        <v>11.363636363636363</v>
      </c>
      <c r="S301" s="18">
        <v>11.363636363636363</v>
      </c>
      <c r="V301" s="245"/>
      <c r="W301" s="44"/>
      <c r="Y301" s="44"/>
      <c r="Z301" s="44"/>
    </row>
    <row r="302" spans="2:26" ht="15" customHeight="1" x14ac:dyDescent="0.15">
      <c r="B302" s="34" t="s">
        <v>412</v>
      </c>
      <c r="C302" s="34"/>
      <c r="E302" s="252">
        <v>1806</v>
      </c>
      <c r="F302" s="252">
        <v>634</v>
      </c>
      <c r="G302" s="252">
        <v>1172</v>
      </c>
      <c r="H302" s="252">
        <v>1019</v>
      </c>
      <c r="I302" s="272">
        <v>948</v>
      </c>
      <c r="J302" s="164">
        <v>0.6834337016535269</v>
      </c>
      <c r="K302" s="164">
        <v>0.86390980656264749</v>
      </c>
      <c r="L302" s="164">
        <v>0.58580413636992423</v>
      </c>
      <c r="M302" s="164">
        <v>0.43067346219032154</v>
      </c>
      <c r="N302" s="263">
        <v>0.40559630032687854</v>
      </c>
      <c r="O302" s="114">
        <v>13.333333333333334</v>
      </c>
      <c r="P302" s="18">
        <v>7.5</v>
      </c>
      <c r="Q302" s="18">
        <v>13.333333333333334</v>
      </c>
      <c r="R302" s="18">
        <v>14.705882352941178</v>
      </c>
      <c r="S302" s="18">
        <v>14.705882352941178</v>
      </c>
      <c r="V302" s="245"/>
      <c r="W302" s="44"/>
      <c r="Y302" s="44"/>
      <c r="Z302" s="44"/>
    </row>
    <row r="303" spans="2:26" ht="15" customHeight="1" x14ac:dyDescent="0.15">
      <c r="B303" s="451" t="s">
        <v>352</v>
      </c>
      <c r="C303" s="452"/>
      <c r="D303" s="234"/>
      <c r="E303" s="273">
        <v>1110</v>
      </c>
      <c r="F303" s="273">
        <v>341</v>
      </c>
      <c r="G303" s="273">
        <v>769</v>
      </c>
      <c r="H303" s="273">
        <v>714</v>
      </c>
      <c r="I303" s="274">
        <v>676</v>
      </c>
      <c r="J303" s="235">
        <v>4.304722652912031</v>
      </c>
      <c r="K303" s="235">
        <v>5.2258942308483576</v>
      </c>
      <c r="L303" s="235">
        <v>3.8962447490416925</v>
      </c>
      <c r="M303" s="235">
        <v>2.560072499970953</v>
      </c>
      <c r="N303" s="264">
        <v>2.4776820116737284</v>
      </c>
      <c r="O303" s="261">
        <v>50</v>
      </c>
      <c r="P303" s="150">
        <v>44.736842105263158</v>
      </c>
      <c r="Q303" s="150">
        <v>50</v>
      </c>
      <c r="R303" s="150">
        <v>50</v>
      </c>
      <c r="S303" s="150">
        <v>50</v>
      </c>
      <c r="V303" s="245"/>
      <c r="W303" s="44"/>
      <c r="Y303" s="44"/>
      <c r="Z303" s="44"/>
    </row>
    <row r="304" spans="2:26" ht="30.9" customHeight="1" x14ac:dyDescent="0.15">
      <c r="B304" s="453" t="s">
        <v>410</v>
      </c>
      <c r="C304" s="454"/>
      <c r="D304" s="454"/>
      <c r="E304" s="253">
        <v>1749</v>
      </c>
      <c r="F304" s="253">
        <v>608</v>
      </c>
      <c r="G304" s="253">
        <v>1141</v>
      </c>
      <c r="H304" s="253">
        <v>1014</v>
      </c>
      <c r="I304" s="275">
        <v>944</v>
      </c>
      <c r="J304" s="161">
        <v>1.6054559993956714</v>
      </c>
      <c r="K304" s="161">
        <v>1.6038770508486895</v>
      </c>
      <c r="L304" s="161">
        <v>1.6062973672454195</v>
      </c>
      <c r="M304" s="161">
        <v>0.71406948622222222</v>
      </c>
      <c r="N304" s="265">
        <v>0.72329163769810934</v>
      </c>
      <c r="O304" s="215">
        <v>50</v>
      </c>
      <c r="P304" s="19">
        <v>25</v>
      </c>
      <c r="Q304" s="19">
        <v>50</v>
      </c>
      <c r="R304" s="19">
        <v>41.379310344827587</v>
      </c>
      <c r="S304" s="19">
        <v>41.379310344827587</v>
      </c>
      <c r="V304" s="245"/>
      <c r="W304" s="44"/>
      <c r="Y304" s="44"/>
      <c r="Z304" s="44"/>
    </row>
    <row r="305" spans="1:26" ht="15" customHeight="1" x14ac:dyDescent="0.15">
      <c r="C305" s="1"/>
      <c r="D305" s="1"/>
      <c r="E305" s="1"/>
      <c r="H305" s="7"/>
      <c r="O305" s="7"/>
      <c r="T305" s="44"/>
      <c r="V305" s="44"/>
      <c r="W305" s="44"/>
    </row>
    <row r="306" spans="1:26" ht="15" customHeight="1" x14ac:dyDescent="0.15">
      <c r="A306" s="1" t="s">
        <v>752</v>
      </c>
      <c r="B306" s="7"/>
      <c r="F306" s="46"/>
      <c r="G306" s="80"/>
      <c r="H306" s="80"/>
      <c r="I306" s="80"/>
      <c r="J306" s="80"/>
      <c r="K306" s="80"/>
      <c r="L306" s="80"/>
      <c r="M306" s="80"/>
      <c r="N306" s="80"/>
      <c r="O306" s="80"/>
      <c r="P306" s="7"/>
      <c r="T306" s="44"/>
      <c r="V306" s="44"/>
      <c r="W306" s="44"/>
    </row>
    <row r="307" spans="1:26" ht="15" customHeight="1" x14ac:dyDescent="0.15">
      <c r="B307" s="64"/>
      <c r="C307" s="33"/>
      <c r="D307" s="33"/>
      <c r="E307" s="27"/>
      <c r="F307" s="28"/>
      <c r="G307" s="266" t="s">
        <v>535</v>
      </c>
      <c r="H307" s="28"/>
      <c r="I307" s="268"/>
      <c r="J307" s="27"/>
      <c r="K307" s="28"/>
      <c r="L307" s="95" t="s">
        <v>518</v>
      </c>
      <c r="M307" s="28"/>
      <c r="N307" s="268"/>
      <c r="O307" s="28"/>
      <c r="P307" s="28"/>
      <c r="Q307" s="95" t="s">
        <v>519</v>
      </c>
      <c r="R307" s="28"/>
      <c r="S307" s="29"/>
      <c r="W307" s="44"/>
      <c r="Y307" s="44"/>
      <c r="Z307" s="44"/>
    </row>
    <row r="308" spans="1:26" ht="19.2" x14ac:dyDescent="0.15">
      <c r="B308" s="65"/>
      <c r="C308" s="181"/>
      <c r="D308" s="181"/>
      <c r="E308" s="96" t="s">
        <v>512</v>
      </c>
      <c r="F308" s="96" t="s">
        <v>210</v>
      </c>
      <c r="G308" s="96" t="s">
        <v>211</v>
      </c>
      <c r="H308" s="96" t="s">
        <v>515</v>
      </c>
      <c r="I308" s="100" t="s">
        <v>213</v>
      </c>
      <c r="J308" s="96" t="s">
        <v>512</v>
      </c>
      <c r="K308" s="96" t="s">
        <v>210</v>
      </c>
      <c r="L308" s="96" t="s">
        <v>211</v>
      </c>
      <c r="M308" s="96" t="s">
        <v>515</v>
      </c>
      <c r="N308" s="100" t="s">
        <v>213</v>
      </c>
      <c r="O308" s="97" t="s">
        <v>512</v>
      </c>
      <c r="P308" s="96" t="s">
        <v>210</v>
      </c>
      <c r="Q308" s="96" t="s">
        <v>211</v>
      </c>
      <c r="R308" s="96" t="s">
        <v>515</v>
      </c>
      <c r="S308" s="180" t="s">
        <v>213</v>
      </c>
      <c r="W308" s="44"/>
      <c r="Y308" s="44"/>
      <c r="Z308" s="44"/>
    </row>
    <row r="309" spans="1:26" ht="15" customHeight="1" x14ac:dyDescent="0.15">
      <c r="B309" s="34" t="s">
        <v>69</v>
      </c>
      <c r="C309" s="34"/>
      <c r="E309" s="251">
        <v>1829</v>
      </c>
      <c r="F309" s="251">
        <v>639</v>
      </c>
      <c r="G309" s="251">
        <v>1190</v>
      </c>
      <c r="H309" s="251">
        <v>1029</v>
      </c>
      <c r="I309" s="271">
        <v>958</v>
      </c>
      <c r="J309" s="163">
        <v>2.6176588242677421</v>
      </c>
      <c r="K309" s="163">
        <v>2.3304538696898613</v>
      </c>
      <c r="L309" s="163">
        <v>2.7718806444150244</v>
      </c>
      <c r="M309" s="163">
        <v>1.0172663096040204</v>
      </c>
      <c r="N309" s="262">
        <v>1.0324317592732717</v>
      </c>
      <c r="O309" s="214">
        <v>100</v>
      </c>
      <c r="P309" s="17">
        <v>61.53846153846154</v>
      </c>
      <c r="Q309" s="17">
        <v>100</v>
      </c>
      <c r="R309" s="17">
        <v>76.923076923076934</v>
      </c>
      <c r="S309" s="17">
        <v>76.923076923076934</v>
      </c>
      <c r="V309" s="245"/>
      <c r="W309" s="44"/>
      <c r="Y309" s="44"/>
      <c r="Z309" s="44"/>
    </row>
    <row r="310" spans="1:26" ht="15" customHeight="1" x14ac:dyDescent="0.15">
      <c r="B310" s="34" t="s">
        <v>471</v>
      </c>
      <c r="C310" s="34"/>
      <c r="E310" s="252">
        <v>1829</v>
      </c>
      <c r="F310" s="252">
        <v>639</v>
      </c>
      <c r="G310" s="252">
        <v>1190</v>
      </c>
      <c r="H310" s="252">
        <v>1029</v>
      </c>
      <c r="I310" s="272">
        <v>958</v>
      </c>
      <c r="J310" s="164">
        <v>2.250918092527372</v>
      </c>
      <c r="K310" s="164">
        <v>2.4554891622671162</v>
      </c>
      <c r="L310" s="164">
        <v>2.1410685853309865</v>
      </c>
      <c r="M310" s="164">
        <v>0.96269529625449468</v>
      </c>
      <c r="N310" s="263">
        <v>0.97156781230067157</v>
      </c>
      <c r="O310" s="114">
        <v>100</v>
      </c>
      <c r="P310" s="18">
        <v>39.130434782608695</v>
      </c>
      <c r="Q310" s="18">
        <v>100</v>
      </c>
      <c r="R310" s="18">
        <v>50</v>
      </c>
      <c r="S310" s="18">
        <v>50</v>
      </c>
      <c r="V310" s="245"/>
      <c r="W310" s="44"/>
      <c r="Y310" s="44"/>
      <c r="Z310" s="44"/>
    </row>
    <row r="311" spans="1:26" ht="15" customHeight="1" x14ac:dyDescent="0.15">
      <c r="B311" s="34" t="s">
        <v>71</v>
      </c>
      <c r="C311" s="34"/>
      <c r="E311" s="252">
        <v>1829</v>
      </c>
      <c r="F311" s="252">
        <v>639</v>
      </c>
      <c r="G311" s="252">
        <v>1190</v>
      </c>
      <c r="H311" s="252">
        <v>1029</v>
      </c>
      <c r="I311" s="272">
        <v>958</v>
      </c>
      <c r="J311" s="164">
        <v>0.97803492443893281</v>
      </c>
      <c r="K311" s="164">
        <v>0.42724135605643437</v>
      </c>
      <c r="L311" s="164">
        <v>1.2737971851081911</v>
      </c>
      <c r="M311" s="164">
        <v>0.31679419669426073</v>
      </c>
      <c r="N311" s="263">
        <v>0.32644765197004161</v>
      </c>
      <c r="O311" s="114">
        <v>83.333333333333343</v>
      </c>
      <c r="P311" s="18">
        <v>14.285714285714285</v>
      </c>
      <c r="Q311" s="18">
        <v>83.333333333333343</v>
      </c>
      <c r="R311" s="18">
        <v>30.76923076923077</v>
      </c>
      <c r="S311" s="18">
        <v>30.76923076923077</v>
      </c>
      <c r="V311" s="245"/>
      <c r="W311" s="44"/>
      <c r="Y311" s="44"/>
      <c r="Z311" s="44"/>
    </row>
    <row r="312" spans="1:26" ht="15" customHeight="1" x14ac:dyDescent="0.15">
      <c r="B312" s="34" t="s">
        <v>409</v>
      </c>
      <c r="C312" s="34"/>
      <c r="E312" s="252">
        <v>1829</v>
      </c>
      <c r="F312" s="252">
        <v>639</v>
      </c>
      <c r="G312" s="252">
        <v>1190</v>
      </c>
      <c r="H312" s="252">
        <v>1029</v>
      </c>
      <c r="I312" s="272">
        <v>958</v>
      </c>
      <c r="J312" s="164">
        <v>2.6989710846793327</v>
      </c>
      <c r="K312" s="164">
        <v>2.673693075768075</v>
      </c>
      <c r="L312" s="164">
        <v>2.7125447382039432</v>
      </c>
      <c r="M312" s="164">
        <v>1.631384308380502</v>
      </c>
      <c r="N312" s="263">
        <v>1.5790764516297371</v>
      </c>
      <c r="O312" s="114">
        <v>100</v>
      </c>
      <c r="P312" s="18">
        <v>25</v>
      </c>
      <c r="Q312" s="18">
        <v>100</v>
      </c>
      <c r="R312" s="18">
        <v>45.454545454545453</v>
      </c>
      <c r="S312" s="18">
        <v>45.454545454545453</v>
      </c>
      <c r="V312" s="245"/>
      <c r="W312" s="44"/>
      <c r="Y312" s="44"/>
      <c r="Z312" s="44"/>
    </row>
    <row r="313" spans="1:26" ht="15" customHeight="1" x14ac:dyDescent="0.15">
      <c r="B313" s="34" t="s">
        <v>411</v>
      </c>
      <c r="C313" s="34"/>
      <c r="E313" s="252">
        <v>1829</v>
      </c>
      <c r="F313" s="252">
        <v>639</v>
      </c>
      <c r="G313" s="252">
        <v>1190</v>
      </c>
      <c r="H313" s="252">
        <v>1029</v>
      </c>
      <c r="I313" s="272">
        <v>958</v>
      </c>
      <c r="J313" s="164">
        <v>1.8812176712138393</v>
      </c>
      <c r="K313" s="164">
        <v>1.9499923145398399</v>
      </c>
      <c r="L313" s="164">
        <v>1.8442874215623126</v>
      </c>
      <c r="M313" s="164">
        <v>1.4825951129678199</v>
      </c>
      <c r="N313" s="263">
        <v>1.4776077178800529</v>
      </c>
      <c r="O313" s="114">
        <v>50</v>
      </c>
      <c r="P313" s="18">
        <v>30.76923076923077</v>
      </c>
      <c r="Q313" s="18">
        <v>50</v>
      </c>
      <c r="R313" s="18">
        <v>33.333333333333329</v>
      </c>
      <c r="S313" s="18">
        <v>33.333333333333329</v>
      </c>
      <c r="V313" s="245"/>
      <c r="W313" s="44"/>
      <c r="Y313" s="44"/>
      <c r="Z313" s="44"/>
    </row>
    <row r="314" spans="1:26" ht="15" customHeight="1" x14ac:dyDescent="0.15">
      <c r="B314" s="34" t="s">
        <v>70</v>
      </c>
      <c r="C314" s="34"/>
      <c r="E314" s="252">
        <v>1829</v>
      </c>
      <c r="F314" s="252">
        <v>639</v>
      </c>
      <c r="G314" s="252">
        <v>1190</v>
      </c>
      <c r="H314" s="252">
        <v>1029</v>
      </c>
      <c r="I314" s="272">
        <v>958</v>
      </c>
      <c r="J314" s="164">
        <v>1.6649907609547869</v>
      </c>
      <c r="K314" s="164">
        <v>1.6954379258143273</v>
      </c>
      <c r="L314" s="164">
        <v>1.6486414010008006</v>
      </c>
      <c r="M314" s="164">
        <v>1.1089949047524723</v>
      </c>
      <c r="N314" s="263">
        <v>1.087619777181021</v>
      </c>
      <c r="O314" s="114">
        <v>33.333333333333329</v>
      </c>
      <c r="P314" s="18">
        <v>21.276595744680851</v>
      </c>
      <c r="Q314" s="18">
        <v>33.333333333333329</v>
      </c>
      <c r="R314" s="18">
        <v>31.25</v>
      </c>
      <c r="S314" s="18">
        <v>31.25</v>
      </c>
      <c r="V314" s="245"/>
      <c r="W314" s="44"/>
      <c r="Y314" s="44"/>
      <c r="Z314" s="44"/>
    </row>
    <row r="315" spans="1:26" ht="15" customHeight="1" x14ac:dyDescent="0.15">
      <c r="B315" s="34" t="s">
        <v>725</v>
      </c>
      <c r="C315" s="34"/>
      <c r="E315" s="252">
        <v>1829</v>
      </c>
      <c r="F315" s="252">
        <v>639</v>
      </c>
      <c r="G315" s="252">
        <v>1190</v>
      </c>
      <c r="H315" s="252">
        <v>1029</v>
      </c>
      <c r="I315" s="272">
        <v>958</v>
      </c>
      <c r="J315" s="164">
        <v>8.7263100853475509E-2</v>
      </c>
      <c r="K315" s="164">
        <v>2.8951346981077375E-2</v>
      </c>
      <c r="L315" s="164">
        <v>0.11857504263873807</v>
      </c>
      <c r="M315" s="164">
        <v>0.12982688086121771</v>
      </c>
      <c r="N315" s="263">
        <v>0.1394487060607443</v>
      </c>
      <c r="O315" s="114">
        <v>75</v>
      </c>
      <c r="P315" s="18">
        <v>3.8461538461538463</v>
      </c>
      <c r="Q315" s="18">
        <v>75</v>
      </c>
      <c r="R315" s="18">
        <v>25</v>
      </c>
      <c r="S315" s="18">
        <v>25</v>
      </c>
      <c r="V315" s="245"/>
      <c r="W315" s="44"/>
      <c r="Y315" s="44"/>
      <c r="Z315" s="44"/>
    </row>
    <row r="316" spans="1:26" ht="15" customHeight="1" x14ac:dyDescent="0.15">
      <c r="B316" s="34" t="s">
        <v>412</v>
      </c>
      <c r="C316" s="34"/>
      <c r="E316" s="252">
        <v>1829</v>
      </c>
      <c r="F316" s="252">
        <v>639</v>
      </c>
      <c r="G316" s="252">
        <v>1190</v>
      </c>
      <c r="H316" s="252">
        <v>1029</v>
      </c>
      <c r="I316" s="272">
        <v>958</v>
      </c>
      <c r="J316" s="164">
        <v>1.5529796825037627</v>
      </c>
      <c r="K316" s="164">
        <v>1.9058581005091055</v>
      </c>
      <c r="L316" s="164">
        <v>1.3634928681294674</v>
      </c>
      <c r="M316" s="164">
        <v>0.99563842140131087</v>
      </c>
      <c r="N316" s="263">
        <v>0.94622629355219223</v>
      </c>
      <c r="O316" s="114">
        <v>40</v>
      </c>
      <c r="P316" s="18">
        <v>15</v>
      </c>
      <c r="Q316" s="18">
        <v>40</v>
      </c>
      <c r="R316" s="18">
        <v>29.411764705882355</v>
      </c>
      <c r="S316" s="18">
        <v>29.411764705882355</v>
      </c>
      <c r="V316" s="245"/>
      <c r="W316" s="44"/>
      <c r="Y316" s="44"/>
      <c r="Z316" s="44"/>
    </row>
    <row r="317" spans="1:26" ht="15" customHeight="1" x14ac:dyDescent="0.15">
      <c r="B317" s="451" t="s">
        <v>352</v>
      </c>
      <c r="C317" s="452"/>
      <c r="D317" s="234"/>
      <c r="E317" s="273">
        <v>1145</v>
      </c>
      <c r="F317" s="273">
        <v>350</v>
      </c>
      <c r="G317" s="273">
        <v>795</v>
      </c>
      <c r="H317" s="273">
        <v>738</v>
      </c>
      <c r="I317" s="274">
        <v>699</v>
      </c>
      <c r="J317" s="235">
        <v>9.6682627413091726</v>
      </c>
      <c r="K317" s="235">
        <v>11.410166771168839</v>
      </c>
      <c r="L317" s="235">
        <v>8.9013867533206419</v>
      </c>
      <c r="M317" s="235">
        <v>5.8488884441755351</v>
      </c>
      <c r="N317" s="264">
        <v>5.6968409785764926</v>
      </c>
      <c r="O317" s="261">
        <v>100</v>
      </c>
      <c r="P317" s="150">
        <v>94.339622641509436</v>
      </c>
      <c r="Q317" s="150">
        <v>100</v>
      </c>
      <c r="R317" s="150">
        <v>100</v>
      </c>
      <c r="S317" s="150">
        <v>100</v>
      </c>
      <c r="V317" s="245"/>
      <c r="W317" s="44"/>
      <c r="Y317" s="44"/>
      <c r="Z317" s="44"/>
    </row>
    <row r="318" spans="1:26" ht="30.9" customHeight="1" x14ac:dyDescent="0.15">
      <c r="B318" s="453" t="s">
        <v>410</v>
      </c>
      <c r="C318" s="454"/>
      <c r="D318" s="454"/>
      <c r="E318" s="253">
        <v>1774</v>
      </c>
      <c r="F318" s="253">
        <v>613</v>
      </c>
      <c r="G318" s="253">
        <v>1161</v>
      </c>
      <c r="H318" s="253">
        <v>1024</v>
      </c>
      <c r="I318" s="275">
        <v>954</v>
      </c>
      <c r="J318" s="161">
        <v>3.7270123968338971</v>
      </c>
      <c r="K318" s="161">
        <v>3.6881383110395776</v>
      </c>
      <c r="L318" s="161">
        <v>3.7475376462670646</v>
      </c>
      <c r="M318" s="161">
        <v>1.6427495522658957</v>
      </c>
      <c r="N318" s="265">
        <v>1.6658010282110773</v>
      </c>
      <c r="O318" s="215">
        <v>100</v>
      </c>
      <c r="P318" s="19">
        <v>61.53846153846154</v>
      </c>
      <c r="Q318" s="19">
        <v>100</v>
      </c>
      <c r="R318" s="19">
        <v>92.307692307692307</v>
      </c>
      <c r="S318" s="19">
        <v>92.307692307692307</v>
      </c>
      <c r="V318" s="245"/>
      <c r="W318" s="44"/>
      <c r="Y318" s="44"/>
      <c r="Z318" s="44"/>
    </row>
    <row r="319" spans="1:26" ht="15" customHeight="1" x14ac:dyDescent="0.15">
      <c r="C319" s="1"/>
      <c r="D319" s="1"/>
      <c r="E319" s="1"/>
      <c r="H319" s="7"/>
      <c r="O319" s="7"/>
      <c r="T319" s="44"/>
      <c r="V319" s="44"/>
      <c r="W319" s="44"/>
    </row>
    <row r="320" spans="1:26" ht="15" customHeight="1" x14ac:dyDescent="0.15">
      <c r="A320" s="1" t="s">
        <v>722</v>
      </c>
      <c r="B320" s="22"/>
      <c r="C320" s="22"/>
      <c r="D320" s="22"/>
      <c r="F320" s="1"/>
      <c r="G320" s="1"/>
      <c r="T320" s="44"/>
      <c r="V320" s="44"/>
      <c r="W320" s="44"/>
    </row>
    <row r="321" spans="2:23" ht="13.65" customHeight="1" x14ac:dyDescent="0.15">
      <c r="B321" s="64"/>
      <c r="C321" s="33"/>
      <c r="D321" s="33"/>
      <c r="E321" s="33"/>
      <c r="F321" s="79"/>
      <c r="G321" s="86"/>
      <c r="H321" s="83" t="s">
        <v>2</v>
      </c>
      <c r="I321" s="86"/>
      <c r="J321" s="86"/>
      <c r="K321" s="106"/>
      <c r="L321" s="86"/>
      <c r="M321" s="83" t="s">
        <v>3</v>
      </c>
      <c r="N321" s="86"/>
      <c r="O321" s="84"/>
      <c r="T321" s="44"/>
      <c r="V321" s="44"/>
      <c r="W321" s="44"/>
    </row>
    <row r="322" spans="2:23" ht="19.2" x14ac:dyDescent="0.15">
      <c r="B322" s="77"/>
      <c r="F322" s="96" t="s">
        <v>512</v>
      </c>
      <c r="G322" s="96" t="s">
        <v>210</v>
      </c>
      <c r="H322" s="96" t="s">
        <v>211</v>
      </c>
      <c r="I322" s="96" t="s">
        <v>520</v>
      </c>
      <c r="J322" s="102" t="s">
        <v>213</v>
      </c>
      <c r="K322" s="105" t="s">
        <v>512</v>
      </c>
      <c r="L322" s="96" t="s">
        <v>210</v>
      </c>
      <c r="M322" s="96" t="s">
        <v>211</v>
      </c>
      <c r="N322" s="96" t="s">
        <v>520</v>
      </c>
      <c r="O322" s="96" t="s">
        <v>213</v>
      </c>
      <c r="T322" s="44"/>
      <c r="V322" s="44"/>
      <c r="W322" s="44"/>
    </row>
    <row r="323" spans="2:23" ht="12" customHeight="1" x14ac:dyDescent="0.15">
      <c r="B323" s="35"/>
      <c r="C323" s="88"/>
      <c r="D323" s="88"/>
      <c r="E323" s="36"/>
      <c r="F323" s="37"/>
      <c r="G323" s="37"/>
      <c r="H323" s="37"/>
      <c r="I323" s="37"/>
      <c r="J323" s="66"/>
      <c r="K323" s="107">
        <f>F$16</f>
        <v>1983</v>
      </c>
      <c r="L323" s="2">
        <f>G$16</f>
        <v>667</v>
      </c>
      <c r="M323" s="2">
        <f>H$16</f>
        <v>1316</v>
      </c>
      <c r="N323" s="2">
        <f>I$16</f>
        <v>1123</v>
      </c>
      <c r="O323" s="2">
        <f>J$16</f>
        <v>1051</v>
      </c>
      <c r="P323" s="90"/>
      <c r="Q323" s="90"/>
      <c r="R323" s="90"/>
      <c r="S323" s="90"/>
      <c r="T323" s="44"/>
      <c r="V323" s="44"/>
      <c r="W323" s="44"/>
    </row>
    <row r="324" spans="2:23" ht="15" customHeight="1" x14ac:dyDescent="0.15">
      <c r="B324" s="34" t="s">
        <v>189</v>
      </c>
      <c r="C324" s="233"/>
      <c r="D324" s="233"/>
      <c r="F324" s="18">
        <v>997</v>
      </c>
      <c r="G324" s="18">
        <v>562</v>
      </c>
      <c r="H324" s="18">
        <v>435</v>
      </c>
      <c r="I324" s="18">
        <v>663</v>
      </c>
      <c r="J324" s="67">
        <v>608</v>
      </c>
      <c r="K324" s="108">
        <f>F324/K$323*100</f>
        <v>50.277357539082203</v>
      </c>
      <c r="L324" s="4">
        <f t="shared" ref="L324:L333" si="133">G324/L$323*100</f>
        <v>84.257871064467764</v>
      </c>
      <c r="M324" s="4">
        <f t="shared" ref="M324:M333" si="134">H324/M$323*100</f>
        <v>33.054711246200611</v>
      </c>
      <c r="N324" s="4">
        <f t="shared" ref="N324:N333" si="135">I324/N$323*100</f>
        <v>59.038290293855745</v>
      </c>
      <c r="O324" s="4">
        <f t="shared" ref="O324:O333" si="136">J324/O$323*100</f>
        <v>57.849666983824932</v>
      </c>
      <c r="P324" s="80"/>
      <c r="Q324" s="80"/>
      <c r="R324" s="80"/>
      <c r="S324" s="80"/>
      <c r="T324" s="44"/>
      <c r="V324" s="44"/>
      <c r="W324" s="44"/>
    </row>
    <row r="325" spans="2:23" ht="15" customHeight="1" x14ac:dyDescent="0.15">
      <c r="B325" s="34" t="s">
        <v>73</v>
      </c>
      <c r="C325" s="233"/>
      <c r="D325" s="233"/>
      <c r="F325" s="18">
        <v>125</v>
      </c>
      <c r="G325" s="18">
        <v>11</v>
      </c>
      <c r="H325" s="18">
        <v>114</v>
      </c>
      <c r="I325" s="18">
        <v>76</v>
      </c>
      <c r="J325" s="67">
        <v>72</v>
      </c>
      <c r="K325" s="109">
        <f t="shared" ref="K325:K333" si="137">F325/K$323*100</f>
        <v>6.3035804336863341</v>
      </c>
      <c r="L325" s="4">
        <f t="shared" si="133"/>
        <v>1.6491754122938531</v>
      </c>
      <c r="M325" s="4">
        <f t="shared" si="134"/>
        <v>8.6626139817629184</v>
      </c>
      <c r="N325" s="4">
        <f t="shared" si="135"/>
        <v>6.7675868210151382</v>
      </c>
      <c r="O325" s="4">
        <f t="shared" si="136"/>
        <v>6.8506184586108461</v>
      </c>
      <c r="P325" s="80"/>
      <c r="Q325" s="80"/>
      <c r="R325" s="80"/>
      <c r="S325" s="80"/>
      <c r="T325" s="44"/>
      <c r="V325" s="44"/>
      <c r="W325" s="44"/>
    </row>
    <row r="326" spans="2:23" ht="15" customHeight="1" x14ac:dyDescent="0.15">
      <c r="B326" s="34" t="s">
        <v>74</v>
      </c>
      <c r="C326" s="233"/>
      <c r="D326" s="233"/>
      <c r="F326" s="18">
        <v>176</v>
      </c>
      <c r="G326" s="18">
        <v>12</v>
      </c>
      <c r="H326" s="18">
        <v>164</v>
      </c>
      <c r="I326" s="18">
        <v>88</v>
      </c>
      <c r="J326" s="67">
        <v>86</v>
      </c>
      <c r="K326" s="109">
        <f t="shared" si="137"/>
        <v>8.8754412506303595</v>
      </c>
      <c r="L326" s="4">
        <f t="shared" si="133"/>
        <v>1.7991004497751124</v>
      </c>
      <c r="M326" s="4">
        <f t="shared" si="134"/>
        <v>12.462006079027356</v>
      </c>
      <c r="N326" s="4">
        <f t="shared" si="135"/>
        <v>7.8361531611754227</v>
      </c>
      <c r="O326" s="4">
        <f t="shared" si="136"/>
        <v>8.1826831588962889</v>
      </c>
      <c r="P326" s="80"/>
      <c r="Q326" s="80"/>
      <c r="R326" s="80"/>
      <c r="S326" s="80"/>
      <c r="T326" s="44"/>
      <c r="V326" s="44"/>
      <c r="W326" s="44"/>
    </row>
    <row r="327" spans="2:23" ht="15" customHeight="1" x14ac:dyDescent="0.15">
      <c r="B327" s="34" t="s">
        <v>75</v>
      </c>
      <c r="C327" s="233"/>
      <c r="D327" s="233"/>
      <c r="F327" s="18">
        <v>134</v>
      </c>
      <c r="G327" s="18">
        <v>8</v>
      </c>
      <c r="H327" s="18">
        <v>126</v>
      </c>
      <c r="I327" s="18">
        <v>63</v>
      </c>
      <c r="J327" s="67">
        <v>61</v>
      </c>
      <c r="K327" s="109">
        <f t="shared" si="137"/>
        <v>6.7574382249117493</v>
      </c>
      <c r="L327" s="4">
        <f t="shared" si="133"/>
        <v>1.199400299850075</v>
      </c>
      <c r="M327" s="4">
        <f t="shared" si="134"/>
        <v>9.5744680851063837</v>
      </c>
      <c r="N327" s="4">
        <f t="shared" si="135"/>
        <v>5.6099732858414955</v>
      </c>
      <c r="O327" s="4">
        <f t="shared" si="136"/>
        <v>5.803996194100856</v>
      </c>
      <c r="P327" s="80"/>
      <c r="Q327" s="80"/>
      <c r="R327" s="80"/>
      <c r="S327" s="80"/>
      <c r="T327" s="44"/>
      <c r="V327" s="44"/>
      <c r="W327" s="44"/>
    </row>
    <row r="328" spans="2:23" ht="15" customHeight="1" x14ac:dyDescent="0.15">
      <c r="B328" s="34" t="s">
        <v>76</v>
      </c>
      <c r="C328" s="233"/>
      <c r="D328" s="233"/>
      <c r="F328" s="18">
        <v>107</v>
      </c>
      <c r="G328" s="18">
        <v>5</v>
      </c>
      <c r="H328" s="18">
        <v>102</v>
      </c>
      <c r="I328" s="18">
        <v>40</v>
      </c>
      <c r="J328" s="67">
        <v>39</v>
      </c>
      <c r="K328" s="109">
        <f t="shared" si="137"/>
        <v>5.3958648512355021</v>
      </c>
      <c r="L328" s="4">
        <f t="shared" si="133"/>
        <v>0.7496251874062968</v>
      </c>
      <c r="M328" s="4">
        <f t="shared" si="134"/>
        <v>7.7507598784194522</v>
      </c>
      <c r="N328" s="4">
        <f t="shared" si="135"/>
        <v>3.5618878005342829</v>
      </c>
      <c r="O328" s="4">
        <f t="shared" si="136"/>
        <v>3.7107516650808754</v>
      </c>
      <c r="P328" s="80"/>
      <c r="Q328" s="80"/>
      <c r="R328" s="80"/>
      <c r="S328" s="80"/>
      <c r="T328" s="44"/>
      <c r="V328" s="44"/>
      <c r="W328" s="44"/>
    </row>
    <row r="329" spans="2:23" ht="15" customHeight="1" x14ac:dyDescent="0.15">
      <c r="B329" s="34" t="s">
        <v>77</v>
      </c>
      <c r="C329" s="233"/>
      <c r="D329" s="233"/>
      <c r="F329" s="18">
        <v>72</v>
      </c>
      <c r="G329" s="18">
        <v>9</v>
      </c>
      <c r="H329" s="18">
        <v>63</v>
      </c>
      <c r="I329" s="18">
        <v>34</v>
      </c>
      <c r="J329" s="67">
        <v>34</v>
      </c>
      <c r="K329" s="109">
        <f t="shared" si="137"/>
        <v>3.6308623298033282</v>
      </c>
      <c r="L329" s="4">
        <f t="shared" si="133"/>
        <v>1.3493253373313343</v>
      </c>
      <c r="M329" s="4">
        <f t="shared" si="134"/>
        <v>4.7872340425531918</v>
      </c>
      <c r="N329" s="4">
        <f t="shared" si="135"/>
        <v>3.0276046304541406</v>
      </c>
      <c r="O329" s="4">
        <f t="shared" si="136"/>
        <v>3.2350142721217887</v>
      </c>
      <c r="P329" s="80"/>
      <c r="Q329" s="80"/>
      <c r="R329" s="80"/>
      <c r="S329" s="80"/>
      <c r="T329" s="44"/>
      <c r="V329" s="44"/>
      <c r="W329" s="44"/>
    </row>
    <row r="330" spans="2:23" ht="15" customHeight="1" x14ac:dyDescent="0.15">
      <c r="B330" s="34" t="s">
        <v>80</v>
      </c>
      <c r="C330" s="233"/>
      <c r="D330" s="233"/>
      <c r="F330" s="18">
        <v>103</v>
      </c>
      <c r="G330" s="18">
        <v>6</v>
      </c>
      <c r="H330" s="18">
        <v>97</v>
      </c>
      <c r="I330" s="18">
        <v>51</v>
      </c>
      <c r="J330" s="67">
        <v>50</v>
      </c>
      <c r="K330" s="109">
        <f t="shared" si="137"/>
        <v>5.1941502773575392</v>
      </c>
      <c r="L330" s="4">
        <f t="shared" si="133"/>
        <v>0.8995502248875562</v>
      </c>
      <c r="M330" s="4">
        <f t="shared" si="134"/>
        <v>7.3708206686930096</v>
      </c>
      <c r="N330" s="4">
        <f t="shared" si="135"/>
        <v>4.5414069456812109</v>
      </c>
      <c r="O330" s="4">
        <f t="shared" si="136"/>
        <v>4.7573739295908659</v>
      </c>
      <c r="P330" s="80"/>
      <c r="Q330" s="80"/>
      <c r="R330" s="80"/>
      <c r="S330" s="80"/>
      <c r="T330" s="44"/>
      <c r="V330" s="44"/>
      <c r="W330" s="44"/>
    </row>
    <row r="331" spans="2:23" ht="15" customHeight="1" x14ac:dyDescent="0.15">
      <c r="B331" s="34" t="s">
        <v>79</v>
      </c>
      <c r="C331" s="233"/>
      <c r="D331" s="233"/>
      <c r="F331" s="18">
        <v>65</v>
      </c>
      <c r="G331" s="18">
        <v>7</v>
      </c>
      <c r="H331" s="18">
        <v>58</v>
      </c>
      <c r="I331" s="18">
        <v>25</v>
      </c>
      <c r="J331" s="67">
        <v>25</v>
      </c>
      <c r="K331" s="109">
        <f t="shared" si="137"/>
        <v>3.2778618255168936</v>
      </c>
      <c r="L331" s="4">
        <f t="shared" si="133"/>
        <v>1.0494752623688157</v>
      </c>
      <c r="M331" s="4">
        <f t="shared" si="134"/>
        <v>4.4072948328267474</v>
      </c>
      <c r="N331" s="4">
        <f t="shared" si="135"/>
        <v>2.2261798753339268</v>
      </c>
      <c r="O331" s="4">
        <f t="shared" si="136"/>
        <v>2.378686964795433</v>
      </c>
      <c r="P331" s="80"/>
      <c r="Q331" s="80"/>
      <c r="R331" s="80"/>
      <c r="S331" s="80"/>
      <c r="T331" s="44"/>
      <c r="V331" s="44"/>
      <c r="W331" s="44"/>
    </row>
    <row r="332" spans="2:23" ht="15" customHeight="1" x14ac:dyDescent="0.15">
      <c r="B332" s="34" t="s">
        <v>78</v>
      </c>
      <c r="C332" s="233"/>
      <c r="D332" s="233"/>
      <c r="F332" s="18">
        <v>89</v>
      </c>
      <c r="G332" s="18">
        <v>8</v>
      </c>
      <c r="H332" s="18">
        <v>81</v>
      </c>
      <c r="I332" s="18">
        <v>24</v>
      </c>
      <c r="J332" s="67">
        <v>21</v>
      </c>
      <c r="K332" s="109">
        <f t="shared" si="137"/>
        <v>4.48814926878467</v>
      </c>
      <c r="L332" s="4">
        <f t="shared" si="133"/>
        <v>1.199400299850075</v>
      </c>
      <c r="M332" s="4">
        <f t="shared" si="134"/>
        <v>6.1550151975683889</v>
      </c>
      <c r="N332" s="4">
        <f t="shared" si="135"/>
        <v>2.1371326803205699</v>
      </c>
      <c r="O332" s="4">
        <f t="shared" si="136"/>
        <v>1.9980970504281639</v>
      </c>
      <c r="P332" s="80"/>
      <c r="Q332" s="80"/>
      <c r="R332" s="80"/>
      <c r="S332" s="80"/>
      <c r="T332" s="44"/>
      <c r="V332" s="44"/>
      <c r="W332" s="44"/>
    </row>
    <row r="333" spans="2:23" ht="15" customHeight="1" x14ac:dyDescent="0.15">
      <c r="B333" s="35" t="s">
        <v>0</v>
      </c>
      <c r="C333" s="88"/>
      <c r="D333" s="88"/>
      <c r="E333" s="36"/>
      <c r="F333" s="19">
        <v>115</v>
      </c>
      <c r="G333" s="19">
        <v>39</v>
      </c>
      <c r="H333" s="19">
        <v>76</v>
      </c>
      <c r="I333" s="19">
        <v>59</v>
      </c>
      <c r="J333" s="72">
        <v>55</v>
      </c>
      <c r="K333" s="113">
        <f t="shared" si="137"/>
        <v>5.7992939989914269</v>
      </c>
      <c r="L333" s="5">
        <f t="shared" si="133"/>
        <v>5.8470764617691158</v>
      </c>
      <c r="M333" s="5">
        <f t="shared" si="134"/>
        <v>5.7750759878419453</v>
      </c>
      <c r="N333" s="5">
        <f t="shared" si="135"/>
        <v>5.2537845057880679</v>
      </c>
      <c r="O333" s="5">
        <f t="shared" si="136"/>
        <v>5.233111322549953</v>
      </c>
      <c r="P333" s="23"/>
      <c r="Q333" s="80"/>
      <c r="R333" s="23"/>
      <c r="S333" s="23"/>
      <c r="T333" s="44"/>
      <c r="V333" s="44"/>
      <c r="W333" s="44"/>
    </row>
    <row r="334" spans="2:23" ht="15" customHeight="1" x14ac:dyDescent="0.15">
      <c r="B334" s="38" t="s">
        <v>1</v>
      </c>
      <c r="C334" s="78"/>
      <c r="D334" s="78"/>
      <c r="E334" s="28"/>
      <c r="F334" s="39">
        <f>SUM(F324:F333)</f>
        <v>1983</v>
      </c>
      <c r="G334" s="39">
        <f>SUM(G324:G333)</f>
        <v>667</v>
      </c>
      <c r="H334" s="39">
        <f>SUM(H324:H333)</f>
        <v>1316</v>
      </c>
      <c r="I334" s="39">
        <f>SUM(I324:I333)</f>
        <v>1123</v>
      </c>
      <c r="J334" s="68">
        <f>SUM(J324:J333)</f>
        <v>1051</v>
      </c>
      <c r="K334" s="110">
        <f>IF(SUM(K324:K333)&gt;100,"－",SUM(K324:K333))</f>
        <v>100</v>
      </c>
      <c r="L334" s="6">
        <f>IF(SUM(L324:L333)&gt;100,"－",SUM(L324:L333))</f>
        <v>100</v>
      </c>
      <c r="M334" s="6">
        <f>IF(SUM(M324:M333)&gt;100,"－",SUM(M324:M333))</f>
        <v>100.00000000000001</v>
      </c>
      <c r="N334" s="6">
        <f>IF(SUM(N324:N333)&gt;100,"－",SUM(N324:N333))</f>
        <v>99.999999999999986</v>
      </c>
      <c r="O334" s="6">
        <f>IF(SUM(O324:O333)&gt;100,"－",SUM(O324:O333))</f>
        <v>100.00000000000001</v>
      </c>
      <c r="P334" s="23"/>
      <c r="Q334" s="23"/>
      <c r="R334" s="23"/>
      <c r="S334" s="23"/>
      <c r="T334" s="44"/>
      <c r="V334" s="44"/>
      <c r="W334" s="44"/>
    </row>
    <row r="335" spans="2:23" ht="15" customHeight="1" x14ac:dyDescent="0.15">
      <c r="B335" s="38" t="s">
        <v>107</v>
      </c>
      <c r="C335" s="78"/>
      <c r="D335" s="78"/>
      <c r="E335" s="29"/>
      <c r="F335" s="41">
        <v>3.9180942184154177</v>
      </c>
      <c r="G335" s="71">
        <v>1.0445859872611465</v>
      </c>
      <c r="H335" s="71">
        <v>5.3733870967741932</v>
      </c>
      <c r="I335" s="71">
        <v>2.7236842105263159</v>
      </c>
      <c r="J335" s="71">
        <v>2.7469879518072289</v>
      </c>
      <c r="K335" s="14"/>
      <c r="L335" s="14"/>
      <c r="M335" s="14"/>
      <c r="N335" s="14"/>
      <c r="O335" s="14"/>
      <c r="P335" s="14"/>
      <c r="Q335" s="14"/>
      <c r="R335" s="14"/>
      <c r="S335" s="14"/>
      <c r="T335" s="44"/>
      <c r="V335" s="44"/>
      <c r="W335" s="44"/>
    </row>
    <row r="336" spans="2:23" ht="15" customHeight="1" x14ac:dyDescent="0.15">
      <c r="B336" s="38" t="s">
        <v>108</v>
      </c>
      <c r="C336" s="28"/>
      <c r="D336" s="28"/>
      <c r="E336" s="29"/>
      <c r="F336" s="185">
        <v>65</v>
      </c>
      <c r="G336" s="47">
        <v>59</v>
      </c>
      <c r="H336" s="47">
        <v>65</v>
      </c>
      <c r="I336" s="47">
        <v>68</v>
      </c>
      <c r="J336" s="47">
        <v>62</v>
      </c>
      <c r="N336" s="7"/>
      <c r="T336" s="44"/>
      <c r="V336" s="44"/>
      <c r="W336" s="44"/>
    </row>
    <row r="337" spans="2:23" ht="15" customHeight="1" x14ac:dyDescent="0.15">
      <c r="B337" s="38" t="s">
        <v>157</v>
      </c>
      <c r="C337" s="28"/>
      <c r="D337" s="28"/>
      <c r="E337" s="29"/>
      <c r="F337" s="185">
        <v>7319</v>
      </c>
      <c r="G337" s="47">
        <v>656</v>
      </c>
      <c r="H337" s="47">
        <v>6663</v>
      </c>
      <c r="I337" s="47">
        <v>2898</v>
      </c>
      <c r="J337" s="47">
        <v>2736</v>
      </c>
      <c r="L337" s="187"/>
      <c r="N337" s="7"/>
      <c r="T337" s="44"/>
      <c r="V337" s="44"/>
      <c r="W337" s="44"/>
    </row>
    <row r="338" spans="2:23" ht="15" customHeight="1" x14ac:dyDescent="0.15">
      <c r="B338" s="85" t="s">
        <v>150</v>
      </c>
      <c r="C338" s="22"/>
      <c r="D338" s="22"/>
      <c r="F338" s="1"/>
      <c r="G338" s="1"/>
      <c r="T338" s="44"/>
      <c r="V338" s="44"/>
      <c r="W338" s="44"/>
    </row>
    <row r="339" spans="2:23" ht="13.65" customHeight="1" x14ac:dyDescent="0.15">
      <c r="B339" s="64"/>
      <c r="C339" s="33"/>
      <c r="D339" s="33"/>
      <c r="E339" s="33"/>
      <c r="F339" s="79"/>
      <c r="G339" s="86"/>
      <c r="H339" s="83" t="s">
        <v>2</v>
      </c>
      <c r="I339" s="86"/>
      <c r="J339" s="86"/>
      <c r="K339" s="106"/>
      <c r="L339" s="86"/>
      <c r="M339" s="83" t="s">
        <v>3</v>
      </c>
      <c r="N339" s="86"/>
      <c r="O339" s="84"/>
      <c r="T339" s="44"/>
      <c r="V339" s="44"/>
      <c r="W339" s="44"/>
    </row>
    <row r="340" spans="2:23" ht="19.2" x14ac:dyDescent="0.15">
      <c r="B340" s="77"/>
      <c r="F340" s="96" t="s">
        <v>512</v>
      </c>
      <c r="G340" s="96" t="s">
        <v>210</v>
      </c>
      <c r="H340" s="96" t="s">
        <v>211</v>
      </c>
      <c r="I340" s="96" t="s">
        <v>520</v>
      </c>
      <c r="J340" s="102" t="s">
        <v>213</v>
      </c>
      <c r="K340" s="105" t="s">
        <v>512</v>
      </c>
      <c r="L340" s="96" t="s">
        <v>210</v>
      </c>
      <c r="M340" s="96" t="s">
        <v>211</v>
      </c>
      <c r="N340" s="96" t="s">
        <v>520</v>
      </c>
      <c r="O340" s="96" t="s">
        <v>213</v>
      </c>
      <c r="T340" s="44"/>
      <c r="V340" s="44"/>
      <c r="W340" s="44"/>
    </row>
    <row r="341" spans="2:23" ht="12" customHeight="1" x14ac:dyDescent="0.15">
      <c r="B341" s="35"/>
      <c r="C341" s="88"/>
      <c r="D341" s="88"/>
      <c r="E341" s="36"/>
      <c r="F341" s="37"/>
      <c r="G341" s="37"/>
      <c r="H341" s="37"/>
      <c r="I341" s="37"/>
      <c r="J341" s="66"/>
      <c r="K341" s="107">
        <f>F$16</f>
        <v>1983</v>
      </c>
      <c r="L341" s="2">
        <f>G$16</f>
        <v>667</v>
      </c>
      <c r="M341" s="2">
        <f>H$16</f>
        <v>1316</v>
      </c>
      <c r="N341" s="2">
        <f>I$16</f>
        <v>1123</v>
      </c>
      <c r="O341" s="2">
        <f>J$16</f>
        <v>1051</v>
      </c>
      <c r="P341" s="90"/>
      <c r="Q341" s="90"/>
      <c r="R341" s="90"/>
      <c r="S341" s="90"/>
      <c r="T341" s="44"/>
      <c r="V341" s="44"/>
      <c r="W341" s="44"/>
    </row>
    <row r="342" spans="2:23" ht="15" customHeight="1" x14ac:dyDescent="0.15">
      <c r="B342" s="34" t="s">
        <v>189</v>
      </c>
      <c r="C342" s="233"/>
      <c r="D342" s="233"/>
      <c r="F342" s="18">
        <v>997</v>
      </c>
      <c r="G342" s="18">
        <v>562</v>
      </c>
      <c r="H342" s="18">
        <v>435</v>
      </c>
      <c r="I342" s="18">
        <v>663</v>
      </c>
      <c r="J342" s="67">
        <v>608</v>
      </c>
      <c r="K342" s="108">
        <f t="shared" ref="K342" si="138">F342/K$323*100</f>
        <v>50.277357539082203</v>
      </c>
      <c r="L342" s="4">
        <f t="shared" ref="L342:L351" si="139">G342/L$323*100</f>
        <v>84.257871064467764</v>
      </c>
      <c r="M342" s="4">
        <f t="shared" ref="M342:M351" si="140">H342/M$323*100</f>
        <v>33.054711246200611</v>
      </c>
      <c r="N342" s="4">
        <f t="shared" ref="N342:N351" si="141">I342/N$323*100</f>
        <v>59.038290293855745</v>
      </c>
      <c r="O342" s="4">
        <f t="shared" ref="O342:O351" si="142">J342/O$323*100</f>
        <v>57.849666983824932</v>
      </c>
      <c r="P342" s="80"/>
      <c r="Q342" s="80"/>
      <c r="R342" s="80"/>
      <c r="S342" s="80"/>
      <c r="T342" s="44"/>
      <c r="V342" s="44"/>
      <c r="W342" s="44"/>
    </row>
    <row r="343" spans="2:23" ht="15" customHeight="1" x14ac:dyDescent="0.15">
      <c r="B343" s="34" t="s">
        <v>73</v>
      </c>
      <c r="C343" s="233"/>
      <c r="D343" s="233"/>
      <c r="F343" s="18">
        <v>35</v>
      </c>
      <c r="G343" s="18">
        <v>11</v>
      </c>
      <c r="H343" s="18">
        <v>24</v>
      </c>
      <c r="I343" s="18">
        <v>40</v>
      </c>
      <c r="J343" s="67">
        <v>36</v>
      </c>
      <c r="K343" s="109">
        <f t="shared" ref="K343:K351" si="143">F343/K$323*100</f>
        <v>1.7650025214321734</v>
      </c>
      <c r="L343" s="4">
        <f t="shared" si="139"/>
        <v>1.6491754122938531</v>
      </c>
      <c r="M343" s="4">
        <f t="shared" si="140"/>
        <v>1.8237082066869299</v>
      </c>
      <c r="N343" s="4">
        <f t="shared" si="141"/>
        <v>3.5618878005342829</v>
      </c>
      <c r="O343" s="4">
        <f t="shared" si="142"/>
        <v>3.425309229305423</v>
      </c>
      <c r="P343" s="80"/>
      <c r="Q343" s="80"/>
      <c r="R343" s="80"/>
      <c r="S343" s="80"/>
      <c r="T343" s="44"/>
      <c r="V343" s="44"/>
      <c r="W343" s="44"/>
    </row>
    <row r="344" spans="2:23" ht="15" customHeight="1" x14ac:dyDescent="0.15">
      <c r="B344" s="34" t="s">
        <v>74</v>
      </c>
      <c r="C344" s="233"/>
      <c r="D344" s="233"/>
      <c r="F344" s="18">
        <v>89</v>
      </c>
      <c r="G344" s="18">
        <v>7</v>
      </c>
      <c r="H344" s="18">
        <v>82</v>
      </c>
      <c r="I344" s="18">
        <v>51</v>
      </c>
      <c r="J344" s="67">
        <v>49</v>
      </c>
      <c r="K344" s="109">
        <f t="shared" si="143"/>
        <v>4.48814926878467</v>
      </c>
      <c r="L344" s="4">
        <f t="shared" si="139"/>
        <v>1.0494752623688157</v>
      </c>
      <c r="M344" s="4">
        <f t="shared" si="140"/>
        <v>6.231003039513678</v>
      </c>
      <c r="N344" s="4">
        <f t="shared" si="141"/>
        <v>4.5414069456812109</v>
      </c>
      <c r="O344" s="4">
        <f t="shared" si="142"/>
        <v>4.6622264509990483</v>
      </c>
      <c r="P344" s="80"/>
      <c r="Q344" s="80"/>
      <c r="R344" s="80"/>
      <c r="S344" s="80"/>
      <c r="T344" s="44"/>
      <c r="V344" s="44"/>
      <c r="W344" s="44"/>
    </row>
    <row r="345" spans="2:23" ht="15" customHeight="1" x14ac:dyDescent="0.15">
      <c r="B345" s="34" t="s">
        <v>75</v>
      </c>
      <c r="C345" s="233"/>
      <c r="D345" s="233"/>
      <c r="F345" s="18">
        <v>93</v>
      </c>
      <c r="G345" s="18">
        <v>9</v>
      </c>
      <c r="H345" s="18">
        <v>84</v>
      </c>
      <c r="I345" s="18">
        <v>48</v>
      </c>
      <c r="J345" s="67">
        <v>47</v>
      </c>
      <c r="K345" s="109">
        <f t="shared" si="143"/>
        <v>4.689863842662632</v>
      </c>
      <c r="L345" s="4">
        <f t="shared" si="139"/>
        <v>1.3493253373313343</v>
      </c>
      <c r="M345" s="4">
        <f t="shared" si="140"/>
        <v>6.3829787234042552</v>
      </c>
      <c r="N345" s="4">
        <f t="shared" si="141"/>
        <v>4.2742653606411398</v>
      </c>
      <c r="O345" s="4">
        <f t="shared" si="142"/>
        <v>4.471931493815414</v>
      </c>
      <c r="P345" s="80"/>
      <c r="Q345" s="80"/>
      <c r="R345" s="80"/>
      <c r="S345" s="80"/>
      <c r="T345" s="44"/>
      <c r="V345" s="44"/>
      <c r="W345" s="44"/>
    </row>
    <row r="346" spans="2:23" ht="15" customHeight="1" x14ac:dyDescent="0.15">
      <c r="B346" s="34" t="s">
        <v>76</v>
      </c>
      <c r="C346" s="233"/>
      <c r="D346" s="233"/>
      <c r="F346" s="18">
        <v>76</v>
      </c>
      <c r="G346" s="18">
        <v>4</v>
      </c>
      <c r="H346" s="18">
        <v>72</v>
      </c>
      <c r="I346" s="18">
        <v>43</v>
      </c>
      <c r="J346" s="67">
        <v>42</v>
      </c>
      <c r="K346" s="109">
        <f t="shared" si="143"/>
        <v>3.8325769036812911</v>
      </c>
      <c r="L346" s="4">
        <f t="shared" si="139"/>
        <v>0.59970014992503751</v>
      </c>
      <c r="M346" s="4">
        <f t="shared" si="140"/>
        <v>5.4711246200607899</v>
      </c>
      <c r="N346" s="4">
        <f t="shared" si="141"/>
        <v>3.829029385574354</v>
      </c>
      <c r="O346" s="4">
        <f t="shared" si="142"/>
        <v>3.9961941008563278</v>
      </c>
      <c r="P346" s="80"/>
      <c r="Q346" s="80"/>
      <c r="R346" s="80"/>
      <c r="S346" s="80"/>
      <c r="T346" s="44"/>
      <c r="V346" s="44"/>
      <c r="W346" s="44"/>
    </row>
    <row r="347" spans="2:23" ht="15" customHeight="1" x14ac:dyDescent="0.15">
      <c r="B347" s="34" t="s">
        <v>77</v>
      </c>
      <c r="C347" s="233"/>
      <c r="D347" s="233"/>
      <c r="F347" s="18">
        <v>52</v>
      </c>
      <c r="G347" s="18">
        <v>5</v>
      </c>
      <c r="H347" s="18">
        <v>47</v>
      </c>
      <c r="I347" s="18">
        <v>23</v>
      </c>
      <c r="J347" s="67">
        <v>23</v>
      </c>
      <c r="K347" s="109">
        <f t="shared" si="143"/>
        <v>2.6222894604135147</v>
      </c>
      <c r="L347" s="4">
        <f t="shared" si="139"/>
        <v>0.7496251874062968</v>
      </c>
      <c r="M347" s="4">
        <f t="shared" si="140"/>
        <v>3.5714285714285712</v>
      </c>
      <c r="N347" s="4">
        <f t="shared" si="141"/>
        <v>2.0480854853072126</v>
      </c>
      <c r="O347" s="4">
        <f t="shared" si="142"/>
        <v>2.1883920076117986</v>
      </c>
      <c r="P347" s="80"/>
      <c r="Q347" s="80"/>
      <c r="R347" s="80"/>
      <c r="S347" s="80"/>
      <c r="T347" s="44"/>
      <c r="V347" s="44"/>
      <c r="W347" s="44"/>
    </row>
    <row r="348" spans="2:23" ht="15" customHeight="1" x14ac:dyDescent="0.15">
      <c r="B348" s="34" t="s">
        <v>80</v>
      </c>
      <c r="C348" s="233"/>
      <c r="D348" s="233"/>
      <c r="F348" s="18">
        <v>133</v>
      </c>
      <c r="G348" s="18">
        <v>12</v>
      </c>
      <c r="H348" s="18">
        <v>121</v>
      </c>
      <c r="I348" s="18">
        <v>52</v>
      </c>
      <c r="J348" s="67">
        <v>51</v>
      </c>
      <c r="K348" s="109">
        <f t="shared" si="143"/>
        <v>6.7070095814422599</v>
      </c>
      <c r="L348" s="4">
        <f t="shared" si="139"/>
        <v>1.7991004497751124</v>
      </c>
      <c r="M348" s="4">
        <f t="shared" si="140"/>
        <v>9.1945288753799392</v>
      </c>
      <c r="N348" s="4">
        <f t="shared" si="141"/>
        <v>4.6304541406945683</v>
      </c>
      <c r="O348" s="4">
        <f t="shared" si="142"/>
        <v>4.8525214081826835</v>
      </c>
      <c r="P348" s="80"/>
      <c r="Q348" s="80"/>
      <c r="R348" s="80"/>
      <c r="S348" s="80"/>
      <c r="T348" s="44"/>
      <c r="V348" s="44"/>
      <c r="W348" s="44"/>
    </row>
    <row r="349" spans="2:23" ht="15" customHeight="1" x14ac:dyDescent="0.15">
      <c r="B349" s="34" t="s">
        <v>79</v>
      </c>
      <c r="C349" s="233"/>
      <c r="D349" s="233"/>
      <c r="F349" s="18">
        <v>122</v>
      </c>
      <c r="G349" s="18">
        <v>4</v>
      </c>
      <c r="H349" s="18">
        <v>118</v>
      </c>
      <c r="I349" s="18">
        <v>37</v>
      </c>
      <c r="J349" s="67">
        <v>35</v>
      </c>
      <c r="K349" s="109">
        <f t="shared" si="143"/>
        <v>6.1522945032778615</v>
      </c>
      <c r="L349" s="4">
        <f t="shared" si="139"/>
        <v>0.59970014992503751</v>
      </c>
      <c r="M349" s="4">
        <f t="shared" si="140"/>
        <v>8.9665653495440729</v>
      </c>
      <c r="N349" s="4">
        <f t="shared" si="141"/>
        <v>3.2947462154942118</v>
      </c>
      <c r="O349" s="4">
        <f t="shared" si="142"/>
        <v>3.3301617507136063</v>
      </c>
      <c r="P349" s="80"/>
      <c r="Q349" s="80"/>
      <c r="R349" s="80"/>
      <c r="S349" s="80"/>
      <c r="T349" s="44"/>
      <c r="V349" s="44"/>
      <c r="W349" s="44"/>
    </row>
    <row r="350" spans="2:23" ht="15" customHeight="1" x14ac:dyDescent="0.15">
      <c r="B350" s="34" t="s">
        <v>78</v>
      </c>
      <c r="C350" s="233"/>
      <c r="D350" s="233"/>
      <c r="F350" s="18">
        <v>208</v>
      </c>
      <c r="G350" s="18">
        <v>13</v>
      </c>
      <c r="H350" s="18">
        <v>195</v>
      </c>
      <c r="I350" s="18">
        <v>70</v>
      </c>
      <c r="J350" s="67">
        <v>68</v>
      </c>
      <c r="K350" s="109">
        <f t="shared" si="143"/>
        <v>10.489157841654059</v>
      </c>
      <c r="L350" s="4">
        <f t="shared" si="139"/>
        <v>1.9490254872563717</v>
      </c>
      <c r="M350" s="4">
        <f t="shared" si="140"/>
        <v>14.817629179331307</v>
      </c>
      <c r="N350" s="4">
        <f t="shared" si="141"/>
        <v>6.2333036509349951</v>
      </c>
      <c r="O350" s="4">
        <f t="shared" si="142"/>
        <v>6.4700285442435774</v>
      </c>
      <c r="P350" s="80"/>
      <c r="Q350" s="80"/>
      <c r="R350" s="80"/>
      <c r="S350" s="80"/>
      <c r="T350" s="44"/>
      <c r="V350" s="44"/>
      <c r="W350" s="44"/>
    </row>
    <row r="351" spans="2:23" ht="15" customHeight="1" x14ac:dyDescent="0.15">
      <c r="B351" s="35" t="s">
        <v>158</v>
      </c>
      <c r="C351" s="88"/>
      <c r="D351" s="88"/>
      <c r="E351" s="36"/>
      <c r="F351" s="19">
        <v>178</v>
      </c>
      <c r="G351" s="19">
        <v>40</v>
      </c>
      <c r="H351" s="19">
        <v>138</v>
      </c>
      <c r="I351" s="19">
        <v>96</v>
      </c>
      <c r="J351" s="72">
        <v>92</v>
      </c>
      <c r="K351" s="113">
        <f t="shared" si="143"/>
        <v>8.97629853756934</v>
      </c>
      <c r="L351" s="5">
        <f t="shared" si="139"/>
        <v>5.9970014992503744</v>
      </c>
      <c r="M351" s="5">
        <f t="shared" si="140"/>
        <v>10.486322188449847</v>
      </c>
      <c r="N351" s="5">
        <f t="shared" si="141"/>
        <v>8.5485307212822796</v>
      </c>
      <c r="O351" s="5">
        <f t="shared" si="142"/>
        <v>8.7535680304471946</v>
      </c>
      <c r="P351" s="23"/>
      <c r="Q351" s="80"/>
      <c r="R351" s="23"/>
      <c r="S351" s="23"/>
      <c r="T351" s="44"/>
      <c r="V351" s="44"/>
      <c r="W351" s="44"/>
    </row>
    <row r="352" spans="2:23" ht="15" customHeight="1" x14ac:dyDescent="0.15">
      <c r="B352" s="38" t="s">
        <v>1</v>
      </c>
      <c r="C352" s="78"/>
      <c r="D352" s="78"/>
      <c r="E352" s="28"/>
      <c r="F352" s="39">
        <f>SUM(F342:F351)</f>
        <v>1983</v>
      </c>
      <c r="G352" s="39">
        <f>SUM(G342:G351)</f>
        <v>667</v>
      </c>
      <c r="H352" s="39">
        <f>SUM(H342:H351)</f>
        <v>1316</v>
      </c>
      <c r="I352" s="39">
        <f>SUM(I342:I351)</f>
        <v>1123</v>
      </c>
      <c r="J352" s="68">
        <f>SUM(J342:J351)</f>
        <v>1051</v>
      </c>
      <c r="K352" s="110">
        <f>IF(SUM(K342:K351)&gt;100,"－",SUM(K342:K351))</f>
        <v>100</v>
      </c>
      <c r="L352" s="6">
        <f>IF(SUM(L342:L351)&gt;100,"－",SUM(L342:L351))</f>
        <v>100.00000000000001</v>
      </c>
      <c r="M352" s="6">
        <f>IF(SUM(M342:M351)&gt;100,"－",SUM(M342:M351))</f>
        <v>100</v>
      </c>
      <c r="N352" s="6">
        <f>IF(SUM(N342:N351)&gt;100,"－",SUM(N342:N351))</f>
        <v>100.00000000000001</v>
      </c>
      <c r="O352" s="6">
        <f>IF(SUM(O342:O351)&gt;100,"－",SUM(O342:O351))</f>
        <v>100</v>
      </c>
      <c r="P352" s="23"/>
      <c r="Q352" s="23"/>
      <c r="R352" s="23"/>
      <c r="S352" s="23"/>
      <c r="T352" s="44"/>
      <c r="V352" s="44"/>
      <c r="W352" s="44"/>
    </row>
    <row r="353" spans="1:23" ht="15" customHeight="1" x14ac:dyDescent="0.15">
      <c r="B353" s="38" t="s">
        <v>107</v>
      </c>
      <c r="C353" s="78"/>
      <c r="D353" s="78"/>
      <c r="E353" s="29"/>
      <c r="F353" s="41">
        <v>6.4266041202125113</v>
      </c>
      <c r="G353" s="71">
        <v>1.1521748449957305</v>
      </c>
      <c r="H353" s="71">
        <v>9.2339616376666047</v>
      </c>
      <c r="I353" s="71">
        <v>4.037289892367026</v>
      </c>
      <c r="J353" s="71">
        <v>4.1979803670804019</v>
      </c>
      <c r="K353" s="14"/>
      <c r="L353" s="14"/>
      <c r="M353" s="14"/>
      <c r="N353" s="14"/>
      <c r="O353" s="14"/>
      <c r="P353" s="14"/>
      <c r="Q353" s="14"/>
      <c r="R353" s="14"/>
      <c r="S353" s="14"/>
      <c r="T353" s="44"/>
      <c r="V353" s="44"/>
      <c r="W353" s="44"/>
    </row>
    <row r="354" spans="1:23" ht="15" customHeight="1" x14ac:dyDescent="0.15">
      <c r="B354" s="38" t="s">
        <v>108</v>
      </c>
      <c r="C354" s="28"/>
      <c r="D354" s="28"/>
      <c r="E354" s="29"/>
      <c r="F354" s="41">
        <v>50</v>
      </c>
      <c r="G354" s="71">
        <v>43.589743589743591</v>
      </c>
      <c r="H354" s="71">
        <v>50</v>
      </c>
      <c r="I354" s="71">
        <v>45.3125</v>
      </c>
      <c r="J354" s="71">
        <v>45.3125</v>
      </c>
      <c r="N354" s="7"/>
      <c r="T354" s="44"/>
      <c r="V354" s="44"/>
      <c r="W354" s="44"/>
    </row>
    <row r="355" spans="1:23" ht="15" customHeight="1" x14ac:dyDescent="0.15">
      <c r="C355" s="1"/>
      <c r="D355" s="1"/>
      <c r="N355" s="7"/>
      <c r="T355" s="44"/>
      <c r="V355" s="44"/>
      <c r="W355" s="44"/>
    </row>
    <row r="356" spans="1:23" ht="15" customHeight="1" x14ac:dyDescent="0.15">
      <c r="A356" s="1" t="s">
        <v>723</v>
      </c>
      <c r="B356" s="22"/>
      <c r="C356" s="22"/>
      <c r="D356" s="22"/>
      <c r="F356" s="1"/>
      <c r="G356" s="1"/>
      <c r="T356" s="44"/>
      <c r="V356" s="44"/>
      <c r="W356" s="44"/>
    </row>
    <row r="357" spans="1:23" ht="13.65" customHeight="1" x14ac:dyDescent="0.15">
      <c r="B357" s="64"/>
      <c r="C357" s="33"/>
      <c r="D357" s="33"/>
      <c r="E357" s="33"/>
      <c r="F357" s="79"/>
      <c r="G357" s="86"/>
      <c r="H357" s="83" t="s">
        <v>2</v>
      </c>
      <c r="I357" s="86"/>
      <c r="J357" s="86"/>
      <c r="K357" s="106"/>
      <c r="L357" s="86"/>
      <c r="M357" s="83" t="s">
        <v>3</v>
      </c>
      <c r="N357" s="86"/>
      <c r="O357" s="84"/>
      <c r="T357" s="44"/>
      <c r="V357" s="44"/>
      <c r="W357" s="44"/>
    </row>
    <row r="358" spans="1:23" ht="19.2" x14ac:dyDescent="0.15">
      <c r="B358" s="77"/>
      <c r="F358" s="96" t="s">
        <v>512</v>
      </c>
      <c r="G358" s="96" t="s">
        <v>210</v>
      </c>
      <c r="H358" s="96" t="s">
        <v>211</v>
      </c>
      <c r="I358" s="96" t="s">
        <v>520</v>
      </c>
      <c r="J358" s="102" t="s">
        <v>213</v>
      </c>
      <c r="K358" s="105" t="s">
        <v>512</v>
      </c>
      <c r="L358" s="96" t="s">
        <v>210</v>
      </c>
      <c r="M358" s="96" t="s">
        <v>211</v>
      </c>
      <c r="N358" s="96" t="s">
        <v>520</v>
      </c>
      <c r="O358" s="96" t="s">
        <v>213</v>
      </c>
      <c r="T358" s="44"/>
      <c r="V358" s="44"/>
      <c r="W358" s="44"/>
    </row>
    <row r="359" spans="1:23" ht="12" customHeight="1" x14ac:dyDescent="0.15">
      <c r="B359" s="35"/>
      <c r="C359" s="88"/>
      <c r="D359" s="88"/>
      <c r="E359" s="36"/>
      <c r="F359" s="37"/>
      <c r="G359" s="37"/>
      <c r="H359" s="37"/>
      <c r="I359" s="37"/>
      <c r="J359" s="66"/>
      <c r="K359" s="107">
        <f>F$16</f>
        <v>1983</v>
      </c>
      <c r="L359" s="2">
        <f>G$16</f>
        <v>667</v>
      </c>
      <c r="M359" s="2">
        <f>H$16</f>
        <v>1316</v>
      </c>
      <c r="N359" s="2">
        <f>I$16</f>
        <v>1123</v>
      </c>
      <c r="O359" s="2">
        <f>J$16</f>
        <v>1051</v>
      </c>
      <c r="P359" s="90"/>
      <c r="Q359" s="90"/>
      <c r="R359" s="90"/>
      <c r="S359" s="90"/>
      <c r="T359" s="44"/>
      <c r="V359" s="44"/>
      <c r="W359" s="44"/>
    </row>
    <row r="360" spans="1:23" ht="15" customHeight="1" x14ac:dyDescent="0.15">
      <c r="B360" s="34" t="s">
        <v>188</v>
      </c>
      <c r="C360" s="233"/>
      <c r="D360" s="233"/>
      <c r="F360" s="18">
        <v>992</v>
      </c>
      <c r="G360" s="18">
        <v>559</v>
      </c>
      <c r="H360" s="18">
        <v>433</v>
      </c>
      <c r="I360" s="18">
        <v>661</v>
      </c>
      <c r="J360" s="67">
        <v>606</v>
      </c>
      <c r="K360" s="108">
        <f t="shared" ref="K360:K365" si="144">F360/K$323*100</f>
        <v>50.025214321734744</v>
      </c>
      <c r="L360" s="4">
        <f t="shared" ref="L360:L365" si="145">G360/L$323*100</f>
        <v>83.80809595202399</v>
      </c>
      <c r="M360" s="4">
        <f t="shared" ref="M360:M365" si="146">H360/M$323*100</f>
        <v>32.902735562310035</v>
      </c>
      <c r="N360" s="4">
        <f t="shared" ref="N360:N365" si="147">I360/N$323*100</f>
        <v>58.860195903829023</v>
      </c>
      <c r="O360" s="4">
        <f t="shared" ref="O360:O365" si="148">J360/O$323*100</f>
        <v>57.6593720266413</v>
      </c>
      <c r="P360" s="80"/>
      <c r="Q360" s="80"/>
      <c r="R360" s="80"/>
      <c r="S360" s="80"/>
      <c r="T360" s="44"/>
      <c r="V360" s="44"/>
      <c r="W360" s="44"/>
    </row>
    <row r="361" spans="1:23" ht="15" customHeight="1" x14ac:dyDescent="0.15">
      <c r="B361" s="34" t="s">
        <v>146</v>
      </c>
      <c r="C361" s="233"/>
      <c r="D361" s="233"/>
      <c r="F361" s="18">
        <v>342</v>
      </c>
      <c r="G361" s="18">
        <v>36</v>
      </c>
      <c r="H361" s="18">
        <v>306</v>
      </c>
      <c r="I361" s="18">
        <v>201</v>
      </c>
      <c r="J361" s="67">
        <v>193</v>
      </c>
      <c r="K361" s="109">
        <f t="shared" si="144"/>
        <v>17.246596066565807</v>
      </c>
      <c r="L361" s="4">
        <f t="shared" si="145"/>
        <v>5.3973013493253372</v>
      </c>
      <c r="M361" s="4">
        <f t="shared" si="146"/>
        <v>23.252279635258358</v>
      </c>
      <c r="N361" s="4">
        <f t="shared" si="147"/>
        <v>17.898486197684775</v>
      </c>
      <c r="O361" s="4">
        <f t="shared" si="148"/>
        <v>18.363463368220742</v>
      </c>
      <c r="P361" s="80"/>
      <c r="Q361" s="80"/>
      <c r="R361" s="80"/>
      <c r="S361" s="80"/>
      <c r="T361" s="44"/>
      <c r="V361" s="44"/>
      <c r="W361" s="44"/>
    </row>
    <row r="362" spans="1:23" ht="15" customHeight="1" x14ac:dyDescent="0.15">
      <c r="B362" s="34" t="s">
        <v>198</v>
      </c>
      <c r="C362" s="233"/>
      <c r="D362" s="233"/>
      <c r="F362" s="18">
        <v>343</v>
      </c>
      <c r="G362" s="18">
        <v>20</v>
      </c>
      <c r="H362" s="18">
        <v>323</v>
      </c>
      <c r="I362" s="18">
        <v>130</v>
      </c>
      <c r="J362" s="67">
        <v>127</v>
      </c>
      <c r="K362" s="109">
        <f t="shared" si="144"/>
        <v>17.297024710035299</v>
      </c>
      <c r="L362" s="4">
        <f t="shared" si="145"/>
        <v>2.9985007496251872</v>
      </c>
      <c r="M362" s="4">
        <f t="shared" si="146"/>
        <v>24.544072948328267</v>
      </c>
      <c r="N362" s="4">
        <f t="shared" si="147"/>
        <v>11.57613535173642</v>
      </c>
      <c r="O362" s="4">
        <f t="shared" si="148"/>
        <v>12.0837297811608</v>
      </c>
      <c r="P362" s="80"/>
      <c r="Q362" s="80"/>
      <c r="R362" s="80"/>
      <c r="S362" s="80"/>
      <c r="T362" s="44"/>
      <c r="V362" s="44"/>
      <c r="W362" s="44"/>
    </row>
    <row r="363" spans="1:23" ht="15" customHeight="1" x14ac:dyDescent="0.15">
      <c r="B363" s="34" t="s">
        <v>199</v>
      </c>
      <c r="C363" s="233"/>
      <c r="D363" s="233"/>
      <c r="F363" s="18">
        <v>144</v>
      </c>
      <c r="G363" s="18">
        <v>8</v>
      </c>
      <c r="H363" s="18">
        <v>136</v>
      </c>
      <c r="I363" s="18">
        <v>62</v>
      </c>
      <c r="J363" s="67">
        <v>60</v>
      </c>
      <c r="K363" s="109">
        <f t="shared" si="144"/>
        <v>7.2617246596066565</v>
      </c>
      <c r="L363" s="4">
        <f t="shared" si="145"/>
        <v>1.199400299850075</v>
      </c>
      <c r="M363" s="4">
        <f t="shared" si="146"/>
        <v>10.334346504559271</v>
      </c>
      <c r="N363" s="4">
        <f t="shared" si="147"/>
        <v>5.520926090828139</v>
      </c>
      <c r="O363" s="4">
        <f t="shared" si="148"/>
        <v>5.7088487155090393</v>
      </c>
      <c r="P363" s="80"/>
      <c r="Q363" s="80"/>
      <c r="R363" s="80"/>
      <c r="S363" s="80"/>
      <c r="T363" s="44"/>
      <c r="V363" s="44"/>
      <c r="W363" s="44"/>
    </row>
    <row r="364" spans="1:23" ht="15" customHeight="1" x14ac:dyDescent="0.15">
      <c r="B364" s="34" t="s">
        <v>156</v>
      </c>
      <c r="C364" s="233"/>
      <c r="D364" s="233"/>
      <c r="F364" s="18">
        <v>40</v>
      </c>
      <c r="G364" s="18">
        <v>2</v>
      </c>
      <c r="H364" s="18">
        <v>38</v>
      </c>
      <c r="I364" s="18">
        <v>5</v>
      </c>
      <c r="J364" s="67">
        <v>5</v>
      </c>
      <c r="K364" s="109">
        <f t="shared" si="144"/>
        <v>2.0171457387796266</v>
      </c>
      <c r="L364" s="4">
        <f t="shared" si="145"/>
        <v>0.29985007496251875</v>
      </c>
      <c r="M364" s="4">
        <f t="shared" si="146"/>
        <v>2.8875379939209727</v>
      </c>
      <c r="N364" s="4">
        <f t="shared" si="147"/>
        <v>0.44523597506678536</v>
      </c>
      <c r="O364" s="4">
        <f t="shared" si="148"/>
        <v>0.47573739295908657</v>
      </c>
      <c r="P364" s="80"/>
      <c r="Q364" s="80"/>
      <c r="R364" s="80"/>
      <c r="S364" s="80"/>
      <c r="T364" s="44"/>
      <c r="V364" s="44"/>
      <c r="W364" s="44"/>
    </row>
    <row r="365" spans="1:23" ht="15" customHeight="1" x14ac:dyDescent="0.15">
      <c r="B365" s="35" t="s">
        <v>158</v>
      </c>
      <c r="C365" s="88"/>
      <c r="D365" s="88"/>
      <c r="E365" s="36"/>
      <c r="F365" s="19">
        <v>122</v>
      </c>
      <c r="G365" s="19">
        <v>42</v>
      </c>
      <c r="H365" s="19">
        <v>80</v>
      </c>
      <c r="I365" s="19">
        <v>64</v>
      </c>
      <c r="J365" s="72">
        <v>60</v>
      </c>
      <c r="K365" s="113">
        <f t="shared" si="144"/>
        <v>6.1522945032778615</v>
      </c>
      <c r="L365" s="5">
        <f t="shared" si="145"/>
        <v>6.2968515742128934</v>
      </c>
      <c r="M365" s="5">
        <f t="shared" si="146"/>
        <v>6.0790273556231007</v>
      </c>
      <c r="N365" s="5">
        <f t="shared" si="147"/>
        <v>5.6990204808548528</v>
      </c>
      <c r="O365" s="5">
        <f t="shared" si="148"/>
        <v>5.7088487155090393</v>
      </c>
      <c r="P365" s="23"/>
      <c r="Q365" s="80"/>
      <c r="R365" s="23"/>
      <c r="S365" s="23"/>
      <c r="T365" s="44"/>
      <c r="V365" s="44"/>
      <c r="W365" s="44"/>
    </row>
    <row r="366" spans="1:23" ht="15" customHeight="1" x14ac:dyDescent="0.15">
      <c r="B366" s="38" t="s">
        <v>1</v>
      </c>
      <c r="C366" s="78"/>
      <c r="D366" s="78"/>
      <c r="E366" s="28"/>
      <c r="F366" s="39">
        <f>SUM(F360:F365)</f>
        <v>1983</v>
      </c>
      <c r="G366" s="39">
        <f>SUM(G360:G365)</f>
        <v>667</v>
      </c>
      <c r="H366" s="39">
        <f>SUM(H360:H365)</f>
        <v>1316</v>
      </c>
      <c r="I366" s="39">
        <f>SUM(I360:I365)</f>
        <v>1123</v>
      </c>
      <c r="J366" s="68">
        <f>SUM(J360:J365)</f>
        <v>1051</v>
      </c>
      <c r="K366" s="110">
        <f>IF(SUM(K360:K365)&gt;100,"－",SUM(K360:K365))</f>
        <v>100</v>
      </c>
      <c r="L366" s="6">
        <f>IF(SUM(L360:L365)&gt;100,"－",SUM(L360:L365))</f>
        <v>100</v>
      </c>
      <c r="M366" s="6">
        <f>IF(SUM(M360:M365)&gt;100,"－",SUM(M360:M365))</f>
        <v>99.999999999999986</v>
      </c>
      <c r="N366" s="6">
        <f>IF(SUM(N360:N365)&gt;100,"－",SUM(N360:N365))</f>
        <v>100</v>
      </c>
      <c r="O366" s="6">
        <f>IF(SUM(O360:O365)&gt;100,"－",SUM(O360:O365))</f>
        <v>100</v>
      </c>
      <c r="P366" s="23"/>
      <c r="Q366" s="23"/>
      <c r="R366" s="23"/>
      <c r="S366" s="23"/>
      <c r="T366" s="44"/>
      <c r="V366" s="44"/>
      <c r="W366" s="44"/>
    </row>
    <row r="367" spans="1:23" ht="15" customHeight="1" x14ac:dyDescent="0.15">
      <c r="B367" s="38" t="s">
        <v>91</v>
      </c>
      <c r="C367" s="78"/>
      <c r="D367" s="78"/>
      <c r="E367" s="29"/>
      <c r="F367" s="41">
        <v>14.62582212833286</v>
      </c>
      <c r="G367" s="71">
        <v>2.4895919561081801</v>
      </c>
      <c r="H367" s="71">
        <v>20.762669909595342</v>
      </c>
      <c r="I367" s="71">
        <v>9.6654653802533979</v>
      </c>
      <c r="J367" s="71">
        <v>10.054242201637502</v>
      </c>
      <c r="K367" s="14"/>
      <c r="L367" s="14"/>
      <c r="M367" s="14"/>
      <c r="N367" s="14"/>
      <c r="O367" s="14"/>
      <c r="P367" s="14"/>
      <c r="Q367" s="14"/>
      <c r="R367" s="14"/>
      <c r="S367" s="14"/>
      <c r="T367" s="44"/>
      <c r="V367" s="44"/>
      <c r="W367" s="44"/>
    </row>
    <row r="368" spans="1:23" ht="15" customHeight="1" x14ac:dyDescent="0.15">
      <c r="B368" s="38" t="s">
        <v>151</v>
      </c>
      <c r="C368" s="28"/>
      <c r="D368" s="28"/>
      <c r="E368" s="29"/>
      <c r="F368" s="41">
        <v>100</v>
      </c>
      <c r="G368" s="71">
        <v>92.1875</v>
      </c>
      <c r="H368" s="71">
        <v>100</v>
      </c>
      <c r="I368" s="71">
        <v>93.75</v>
      </c>
      <c r="J368" s="71">
        <v>93.75</v>
      </c>
      <c r="N368" s="7"/>
      <c r="T368" s="44"/>
      <c r="V368" s="44"/>
      <c r="W368" s="44"/>
    </row>
    <row r="369" spans="1:23" ht="15" customHeight="1" x14ac:dyDescent="0.15">
      <c r="C369" s="1"/>
      <c r="D369" s="1"/>
      <c r="N369" s="7"/>
      <c r="T369" s="44"/>
      <c r="V369" s="44"/>
      <c r="W369" s="44"/>
    </row>
    <row r="370" spans="1:23" ht="15" customHeight="1" x14ac:dyDescent="0.15">
      <c r="A370" s="1" t="s">
        <v>726</v>
      </c>
      <c r="B370" s="22"/>
      <c r="C370" s="22"/>
      <c r="D370" s="22"/>
      <c r="F370" s="1"/>
      <c r="G370" s="1"/>
      <c r="T370" s="44"/>
      <c r="V370" s="44"/>
      <c r="W370" s="44"/>
    </row>
    <row r="371" spans="1:23" ht="13.65" customHeight="1" x14ac:dyDescent="0.15">
      <c r="B371" s="64"/>
      <c r="C371" s="33"/>
      <c r="D371" s="33"/>
      <c r="E371" s="33"/>
      <c r="F371" s="79"/>
      <c r="G371" s="86"/>
      <c r="H371" s="83" t="s">
        <v>2</v>
      </c>
      <c r="I371" s="86"/>
      <c r="J371" s="86"/>
      <c r="K371" s="106"/>
      <c r="L371" s="86"/>
      <c r="M371" s="83" t="s">
        <v>3</v>
      </c>
      <c r="N371" s="86"/>
      <c r="O371" s="84"/>
      <c r="T371" s="44"/>
      <c r="V371" s="44"/>
      <c r="W371" s="44"/>
    </row>
    <row r="372" spans="1:23" ht="19.2" x14ac:dyDescent="0.15">
      <c r="B372" s="77"/>
      <c r="F372" s="96" t="s">
        <v>512</v>
      </c>
      <c r="G372" s="96" t="s">
        <v>210</v>
      </c>
      <c r="H372" s="96" t="s">
        <v>211</v>
      </c>
      <c r="I372" s="96" t="s">
        <v>520</v>
      </c>
      <c r="J372" s="102" t="s">
        <v>213</v>
      </c>
      <c r="K372" s="105" t="s">
        <v>512</v>
      </c>
      <c r="L372" s="96" t="s">
        <v>210</v>
      </c>
      <c r="M372" s="96" t="s">
        <v>211</v>
      </c>
      <c r="N372" s="96" t="s">
        <v>520</v>
      </c>
      <c r="O372" s="96" t="s">
        <v>213</v>
      </c>
      <c r="T372" s="44"/>
      <c r="V372" s="44"/>
      <c r="W372" s="44"/>
    </row>
    <row r="373" spans="1:23" ht="12" customHeight="1" x14ac:dyDescent="0.15">
      <c r="B373" s="35"/>
      <c r="C373" s="88"/>
      <c r="D373" s="88"/>
      <c r="E373" s="36"/>
      <c r="F373" s="37"/>
      <c r="G373" s="37"/>
      <c r="H373" s="37"/>
      <c r="I373" s="37"/>
      <c r="J373" s="66"/>
      <c r="K373" s="107">
        <f>F$16</f>
        <v>1983</v>
      </c>
      <c r="L373" s="2">
        <f>G$16</f>
        <v>667</v>
      </c>
      <c r="M373" s="2">
        <f>H$16</f>
        <v>1316</v>
      </c>
      <c r="N373" s="2">
        <f>I$16</f>
        <v>1123</v>
      </c>
      <c r="O373" s="2">
        <f>J$16</f>
        <v>1051</v>
      </c>
      <c r="P373" s="90"/>
      <c r="T373" s="44"/>
      <c r="V373" s="44"/>
      <c r="W373" s="44"/>
    </row>
    <row r="374" spans="1:23" ht="15" customHeight="1" x14ac:dyDescent="0.15">
      <c r="B374" s="34" t="s">
        <v>189</v>
      </c>
      <c r="C374" s="233"/>
      <c r="D374" s="233"/>
      <c r="F374" s="18">
        <v>1005</v>
      </c>
      <c r="G374" s="18">
        <v>237</v>
      </c>
      <c r="H374" s="18">
        <v>768</v>
      </c>
      <c r="I374" s="18">
        <v>576</v>
      </c>
      <c r="J374" s="67">
        <v>552</v>
      </c>
      <c r="K374" s="108">
        <f>F374/K$323*100</f>
        <v>50.680786686838118</v>
      </c>
      <c r="L374" s="4">
        <f t="shared" ref="L374:L379" si="149">G374/L$323*100</f>
        <v>35.532233883058474</v>
      </c>
      <c r="M374" s="4">
        <f t="shared" ref="M374:M379" si="150">H374/M$323*100</f>
        <v>58.358662613981757</v>
      </c>
      <c r="N374" s="4">
        <f t="shared" ref="N374:N379" si="151">I374/N$323*100</f>
        <v>51.291184327693671</v>
      </c>
      <c r="O374" s="4">
        <f t="shared" ref="O374:O379" si="152">J374/O$323*100</f>
        <v>52.52140818268316</v>
      </c>
      <c r="P374" s="80"/>
      <c r="T374" s="44"/>
      <c r="V374" s="44"/>
      <c r="W374" s="44"/>
    </row>
    <row r="375" spans="1:23" ht="15" customHeight="1" x14ac:dyDescent="0.15">
      <c r="B375" s="34" t="s">
        <v>73</v>
      </c>
      <c r="C375" s="233"/>
      <c r="D375" s="233"/>
      <c r="F375" s="18">
        <v>396</v>
      </c>
      <c r="G375" s="18">
        <v>146</v>
      </c>
      <c r="H375" s="18">
        <v>250</v>
      </c>
      <c r="I375" s="18">
        <v>256</v>
      </c>
      <c r="J375" s="67">
        <v>238</v>
      </c>
      <c r="K375" s="109">
        <f t="shared" ref="K375:K379" si="153">F375/K$323*100</f>
        <v>19.969742813918305</v>
      </c>
      <c r="L375" s="4">
        <f t="shared" si="149"/>
        <v>21.88905547226387</v>
      </c>
      <c r="M375" s="4">
        <f t="shared" si="150"/>
        <v>18.996960486322191</v>
      </c>
      <c r="N375" s="4">
        <f t="shared" si="151"/>
        <v>22.796081923419411</v>
      </c>
      <c r="O375" s="4">
        <f t="shared" si="152"/>
        <v>22.645099904852522</v>
      </c>
      <c r="P375" s="80"/>
      <c r="T375" s="44"/>
      <c r="V375" s="44"/>
      <c r="W375" s="44"/>
    </row>
    <row r="376" spans="1:23" ht="15" customHeight="1" x14ac:dyDescent="0.15">
      <c r="B376" s="34" t="s">
        <v>74</v>
      </c>
      <c r="C376" s="233"/>
      <c r="D376" s="233"/>
      <c r="F376" s="18">
        <v>329</v>
      </c>
      <c r="G376" s="18">
        <v>174</v>
      </c>
      <c r="H376" s="18">
        <v>155</v>
      </c>
      <c r="I376" s="18">
        <v>189</v>
      </c>
      <c r="J376" s="67">
        <v>170</v>
      </c>
      <c r="K376" s="109">
        <f t="shared" si="153"/>
        <v>16.591023701462433</v>
      </c>
      <c r="L376" s="4">
        <f t="shared" si="149"/>
        <v>26.086956521739129</v>
      </c>
      <c r="M376" s="4">
        <f t="shared" si="150"/>
        <v>11.778115501519757</v>
      </c>
      <c r="N376" s="4">
        <f t="shared" si="151"/>
        <v>16.829919857524487</v>
      </c>
      <c r="O376" s="4">
        <f t="shared" si="152"/>
        <v>16.175071360608946</v>
      </c>
      <c r="P376" s="80"/>
      <c r="T376" s="44"/>
      <c r="V376" s="44"/>
      <c r="W376" s="44"/>
    </row>
    <row r="377" spans="1:23" ht="15" customHeight="1" x14ac:dyDescent="0.15">
      <c r="B377" s="34" t="s">
        <v>75</v>
      </c>
      <c r="C377" s="233"/>
      <c r="D377" s="233"/>
      <c r="F377" s="18">
        <v>79</v>
      </c>
      <c r="G377" s="18">
        <v>48</v>
      </c>
      <c r="H377" s="18">
        <v>31</v>
      </c>
      <c r="I377" s="18">
        <v>29</v>
      </c>
      <c r="J377" s="67">
        <v>24</v>
      </c>
      <c r="K377" s="109">
        <f t="shared" si="153"/>
        <v>3.9838628340897628</v>
      </c>
      <c r="L377" s="4">
        <f t="shared" si="149"/>
        <v>7.1964017991004496</v>
      </c>
      <c r="M377" s="4">
        <f t="shared" si="150"/>
        <v>2.3556231003039514</v>
      </c>
      <c r="N377" s="4">
        <f t="shared" si="151"/>
        <v>2.5823686553873553</v>
      </c>
      <c r="O377" s="4">
        <f t="shared" si="152"/>
        <v>2.2835394862036158</v>
      </c>
      <c r="P377" s="80"/>
      <c r="T377" s="44"/>
      <c r="V377" s="44"/>
      <c r="W377" s="44"/>
    </row>
    <row r="378" spans="1:23" ht="15" customHeight="1" x14ac:dyDescent="0.15">
      <c r="B378" s="34" t="s">
        <v>1047</v>
      </c>
      <c r="C378" s="233"/>
      <c r="D378" s="233"/>
      <c r="F378" s="18">
        <v>34</v>
      </c>
      <c r="G378" s="18">
        <v>18</v>
      </c>
      <c r="H378" s="18">
        <v>16</v>
      </c>
      <c r="I378" s="18">
        <v>7</v>
      </c>
      <c r="J378" s="67">
        <v>5</v>
      </c>
      <c r="K378" s="109">
        <f t="shared" si="153"/>
        <v>1.7145738779626829</v>
      </c>
      <c r="L378" s="4">
        <f t="shared" si="149"/>
        <v>2.6986506746626686</v>
      </c>
      <c r="M378" s="4">
        <f t="shared" si="150"/>
        <v>1.21580547112462</v>
      </c>
      <c r="N378" s="4">
        <f t="shared" si="151"/>
        <v>0.62333036509349959</v>
      </c>
      <c r="O378" s="4">
        <f t="shared" si="152"/>
        <v>0.47573739295908657</v>
      </c>
      <c r="P378" s="80"/>
      <c r="T378" s="44"/>
      <c r="V378" s="44"/>
      <c r="W378" s="44"/>
    </row>
    <row r="379" spans="1:23" ht="15" customHeight="1" x14ac:dyDescent="0.15">
      <c r="B379" s="35" t="s">
        <v>0</v>
      </c>
      <c r="C379" s="88"/>
      <c r="D379" s="88"/>
      <c r="E379" s="36"/>
      <c r="F379" s="19">
        <v>140</v>
      </c>
      <c r="G379" s="19">
        <v>44</v>
      </c>
      <c r="H379" s="19">
        <v>96</v>
      </c>
      <c r="I379" s="19">
        <v>66</v>
      </c>
      <c r="J379" s="72">
        <v>62</v>
      </c>
      <c r="K379" s="113">
        <f t="shared" si="153"/>
        <v>7.0600100857286936</v>
      </c>
      <c r="L379" s="5">
        <f t="shared" si="149"/>
        <v>6.5967016491754125</v>
      </c>
      <c r="M379" s="5">
        <f t="shared" si="150"/>
        <v>7.2948328267477196</v>
      </c>
      <c r="N379" s="5">
        <f t="shared" si="151"/>
        <v>5.8771148708815675</v>
      </c>
      <c r="O379" s="5">
        <f t="shared" si="152"/>
        <v>5.8991436726926736</v>
      </c>
      <c r="P379" s="23"/>
      <c r="T379" s="44"/>
      <c r="V379" s="44"/>
      <c r="W379" s="44"/>
    </row>
    <row r="380" spans="1:23" ht="15" customHeight="1" x14ac:dyDescent="0.15">
      <c r="B380" s="38" t="s">
        <v>1</v>
      </c>
      <c r="C380" s="78"/>
      <c r="D380" s="78"/>
      <c r="E380" s="28"/>
      <c r="F380" s="39">
        <f>SUM(F374:F379)</f>
        <v>1983</v>
      </c>
      <c r="G380" s="39">
        <f>SUM(G374:G379)</f>
        <v>667</v>
      </c>
      <c r="H380" s="39">
        <f>SUM(H374:H379)</f>
        <v>1316</v>
      </c>
      <c r="I380" s="39">
        <f>SUM(I374:I379)</f>
        <v>1123</v>
      </c>
      <c r="J380" s="68">
        <f>SUM(J374:J379)</f>
        <v>1051</v>
      </c>
      <c r="K380" s="110">
        <f>IF(SUM(K374:K379)&gt;100,"－",SUM(K374:K379))</f>
        <v>99.999999999999986</v>
      </c>
      <c r="L380" s="6">
        <f>IF(SUM(L374:L379)&gt;100,"－",SUM(L374:L379))</f>
        <v>100.00000000000001</v>
      </c>
      <c r="M380" s="6">
        <f>IF(SUM(M374:M379)&gt;100,"－",SUM(M374:M379))</f>
        <v>99.999999999999986</v>
      </c>
      <c r="N380" s="6">
        <f>IF(SUM(N374:N379)&gt;100,"－",SUM(N374:N379))</f>
        <v>99.999999999999986</v>
      </c>
      <c r="O380" s="6">
        <f>IF(SUM(O374:O379)&gt;100,"－",SUM(O374:O379))</f>
        <v>100</v>
      </c>
      <c r="P380" s="23"/>
      <c r="T380" s="44"/>
      <c r="V380" s="44"/>
      <c r="W380" s="44"/>
    </row>
    <row r="381" spans="1:23" ht="15" customHeight="1" x14ac:dyDescent="0.15">
      <c r="B381" s="38" t="s">
        <v>107</v>
      </c>
      <c r="C381" s="78"/>
      <c r="D381" s="78"/>
      <c r="E381" s="29"/>
      <c r="F381" s="41">
        <v>0.95496473141616933</v>
      </c>
      <c r="G381" s="71">
        <v>1.4558587479935794</v>
      </c>
      <c r="H381" s="71">
        <v>0.69918032786885242</v>
      </c>
      <c r="I381" s="71">
        <v>0.80794701986754969</v>
      </c>
      <c r="J381" s="71">
        <v>0.76541961577350859</v>
      </c>
      <c r="K381" s="14"/>
      <c r="L381" s="14"/>
      <c r="M381" s="14"/>
      <c r="N381" s="14"/>
      <c r="O381" s="14"/>
      <c r="P381" s="14"/>
      <c r="T381" s="44"/>
      <c r="V381" s="44"/>
      <c r="W381" s="44"/>
    </row>
    <row r="382" spans="1:23" ht="15" customHeight="1" x14ac:dyDescent="0.15">
      <c r="B382" s="38" t="s">
        <v>108</v>
      </c>
      <c r="C382" s="28"/>
      <c r="D382" s="28"/>
      <c r="E382" s="29"/>
      <c r="F382" s="185">
        <v>11</v>
      </c>
      <c r="G382" s="47">
        <v>11</v>
      </c>
      <c r="H382" s="47">
        <v>10</v>
      </c>
      <c r="I382" s="47">
        <v>9</v>
      </c>
      <c r="J382" s="47">
        <v>9</v>
      </c>
      <c r="N382" s="7"/>
      <c r="T382" s="44"/>
      <c r="V382" s="44"/>
      <c r="W382" s="44"/>
    </row>
    <row r="383" spans="1:23" ht="15" customHeight="1" x14ac:dyDescent="0.15">
      <c r="B383" s="62"/>
      <c r="C383" s="45"/>
      <c r="D383" s="45"/>
      <c r="E383" s="45"/>
      <c r="F383" s="111"/>
      <c r="G383" s="111"/>
      <c r="H383" s="111"/>
      <c r="I383" s="111"/>
      <c r="J383" s="111"/>
      <c r="T383" s="44"/>
      <c r="V383" s="44"/>
      <c r="W383" s="44"/>
    </row>
    <row r="384" spans="1:23" ht="15" customHeight="1" x14ac:dyDescent="0.15">
      <c r="A384" s="56" t="s">
        <v>732</v>
      </c>
      <c r="G384" s="1"/>
    </row>
    <row r="385" spans="1:20" ht="15" customHeight="1" x14ac:dyDescent="0.15">
      <c r="A385" s="1" t="s">
        <v>733</v>
      </c>
      <c r="G385" s="1"/>
    </row>
    <row r="386" spans="1:20" ht="13.65" customHeight="1" x14ac:dyDescent="0.15">
      <c r="B386" s="64"/>
      <c r="C386" s="33"/>
      <c r="D386" s="33"/>
      <c r="E386" s="33"/>
      <c r="F386" s="79"/>
      <c r="G386" s="86"/>
      <c r="H386" s="83" t="s">
        <v>2</v>
      </c>
      <c r="I386" s="86"/>
      <c r="J386" s="86"/>
      <c r="K386" s="106"/>
      <c r="L386" s="86"/>
      <c r="M386" s="83" t="s">
        <v>3</v>
      </c>
      <c r="N386" s="86"/>
      <c r="O386" s="84"/>
    </row>
    <row r="387" spans="1:20" ht="19.2" x14ac:dyDescent="0.15">
      <c r="B387" s="77"/>
      <c r="F387" s="96" t="s">
        <v>512</v>
      </c>
      <c r="G387" s="96" t="s">
        <v>210</v>
      </c>
      <c r="H387" s="96" t="s">
        <v>211</v>
      </c>
      <c r="I387" s="96" t="s">
        <v>514</v>
      </c>
      <c r="J387" s="102" t="s">
        <v>213</v>
      </c>
      <c r="K387" s="105" t="s">
        <v>512</v>
      </c>
      <c r="L387" s="96" t="s">
        <v>210</v>
      </c>
      <c r="M387" s="96" t="s">
        <v>211</v>
      </c>
      <c r="N387" s="96" t="s">
        <v>514</v>
      </c>
      <c r="O387" s="96" t="s">
        <v>213</v>
      </c>
    </row>
    <row r="388" spans="1:20" ht="12" customHeight="1" x14ac:dyDescent="0.15">
      <c r="B388" s="35"/>
      <c r="C388" s="88"/>
      <c r="D388" s="88"/>
      <c r="E388" s="36"/>
      <c r="F388" s="37"/>
      <c r="G388" s="37"/>
      <c r="H388" s="37"/>
      <c r="I388" s="37"/>
      <c r="J388" s="66"/>
      <c r="K388" s="107">
        <f>F$399</f>
        <v>1983</v>
      </c>
      <c r="L388" s="2">
        <f>G$399</f>
        <v>667</v>
      </c>
      <c r="M388" s="2">
        <f>H$399</f>
        <v>1316</v>
      </c>
      <c r="N388" s="2">
        <f>I$399</f>
        <v>1123</v>
      </c>
      <c r="O388" s="2">
        <f>J$399</f>
        <v>1051</v>
      </c>
      <c r="P388" s="90"/>
      <c r="Q388" s="90"/>
      <c r="R388" s="90"/>
      <c r="S388" s="90"/>
    </row>
    <row r="389" spans="1:20" ht="15" customHeight="1" x14ac:dyDescent="0.15">
      <c r="B389" s="34" t="s">
        <v>189</v>
      </c>
      <c r="C389" s="233"/>
      <c r="D389" s="233"/>
      <c r="F389" s="18">
        <v>208</v>
      </c>
      <c r="G389" s="18">
        <v>15</v>
      </c>
      <c r="H389" s="18">
        <v>193</v>
      </c>
      <c r="I389" s="18">
        <v>125</v>
      </c>
      <c r="J389" s="67">
        <v>125</v>
      </c>
      <c r="K389" s="109">
        <f t="shared" ref="K389:K398" si="154">F389/K$388*100</f>
        <v>10.489157841654059</v>
      </c>
      <c r="L389" s="4">
        <f t="shared" ref="L389:L398" si="155">G389/L$388*100</f>
        <v>2.2488755622188905</v>
      </c>
      <c r="M389" s="4">
        <f t="shared" ref="M389:M398" si="156">H389/M$388*100</f>
        <v>14.665653495440731</v>
      </c>
      <c r="N389" s="4">
        <f t="shared" ref="N389:N398" si="157">I389/N$388*100</f>
        <v>11.130899376669635</v>
      </c>
      <c r="O389" s="4">
        <f t="shared" ref="O389:O398" si="158">J389/O$388*100</f>
        <v>11.893434823977165</v>
      </c>
      <c r="P389" s="80"/>
      <c r="R389" s="80"/>
      <c r="S389" s="80"/>
      <c r="T389" s="80"/>
    </row>
    <row r="390" spans="1:20" ht="15" customHeight="1" x14ac:dyDescent="0.15">
      <c r="B390" s="34" t="s">
        <v>73</v>
      </c>
      <c r="C390" s="233"/>
      <c r="D390" s="233"/>
      <c r="F390" s="18">
        <v>251</v>
      </c>
      <c r="G390" s="18">
        <v>39</v>
      </c>
      <c r="H390" s="18">
        <v>212</v>
      </c>
      <c r="I390" s="18">
        <v>167</v>
      </c>
      <c r="J390" s="67">
        <v>164</v>
      </c>
      <c r="K390" s="109">
        <f t="shared" si="154"/>
        <v>12.657589510842158</v>
      </c>
      <c r="L390" s="4">
        <f t="shared" si="155"/>
        <v>5.8470764617691158</v>
      </c>
      <c r="M390" s="4">
        <f t="shared" si="156"/>
        <v>16.109422492401215</v>
      </c>
      <c r="N390" s="4">
        <f t="shared" si="157"/>
        <v>14.870881567230631</v>
      </c>
      <c r="O390" s="4">
        <f t="shared" si="158"/>
        <v>15.604186489058039</v>
      </c>
      <c r="P390" s="80"/>
      <c r="Q390" s="80"/>
      <c r="R390" s="80"/>
      <c r="S390" s="80"/>
      <c r="T390" s="80"/>
    </row>
    <row r="391" spans="1:20" ht="15" customHeight="1" x14ac:dyDescent="0.15">
      <c r="B391" s="34" t="s">
        <v>74</v>
      </c>
      <c r="C391" s="233"/>
      <c r="D391" s="233"/>
      <c r="F391" s="18">
        <v>529</v>
      </c>
      <c r="G391" s="18">
        <v>133</v>
      </c>
      <c r="H391" s="18">
        <v>396</v>
      </c>
      <c r="I391" s="18">
        <v>326</v>
      </c>
      <c r="J391" s="67">
        <v>306</v>
      </c>
      <c r="K391" s="109">
        <f t="shared" si="154"/>
        <v>26.676752395360566</v>
      </c>
      <c r="L391" s="4">
        <f t="shared" si="155"/>
        <v>19.940029985007495</v>
      </c>
      <c r="M391" s="4">
        <f t="shared" si="156"/>
        <v>30.091185410334347</v>
      </c>
      <c r="N391" s="4">
        <f t="shared" si="157"/>
        <v>29.029385574354411</v>
      </c>
      <c r="O391" s="4">
        <f t="shared" si="158"/>
        <v>29.115128449096101</v>
      </c>
      <c r="P391" s="80"/>
      <c r="Q391" s="80"/>
      <c r="R391" s="80"/>
      <c r="S391" s="80"/>
      <c r="T391" s="80"/>
    </row>
    <row r="392" spans="1:20" ht="15" customHeight="1" x14ac:dyDescent="0.15">
      <c r="B392" s="34" t="s">
        <v>75</v>
      </c>
      <c r="C392" s="233"/>
      <c r="D392" s="233"/>
      <c r="F392" s="18">
        <v>388</v>
      </c>
      <c r="G392" s="18">
        <v>152</v>
      </c>
      <c r="H392" s="18">
        <v>236</v>
      </c>
      <c r="I392" s="18">
        <v>224</v>
      </c>
      <c r="J392" s="67">
        <v>206</v>
      </c>
      <c r="K392" s="109">
        <f t="shared" si="154"/>
        <v>19.56631366616238</v>
      </c>
      <c r="L392" s="4">
        <f t="shared" si="155"/>
        <v>22.788605697151425</v>
      </c>
      <c r="M392" s="4">
        <f t="shared" si="156"/>
        <v>17.933130699088146</v>
      </c>
      <c r="N392" s="4">
        <f t="shared" si="157"/>
        <v>19.946571682991987</v>
      </c>
      <c r="O392" s="4">
        <f t="shared" si="158"/>
        <v>19.600380589914369</v>
      </c>
      <c r="P392" s="80"/>
      <c r="Q392" s="80"/>
      <c r="R392" s="80"/>
      <c r="S392" s="80"/>
      <c r="T392" s="80"/>
    </row>
    <row r="393" spans="1:20" ht="15" customHeight="1" x14ac:dyDescent="0.15">
      <c r="B393" s="34" t="s">
        <v>76</v>
      </c>
      <c r="C393" s="233"/>
      <c r="D393" s="233"/>
      <c r="F393" s="18">
        <v>249</v>
      </c>
      <c r="G393" s="18">
        <v>123</v>
      </c>
      <c r="H393" s="18">
        <v>126</v>
      </c>
      <c r="I393" s="18">
        <v>118</v>
      </c>
      <c r="J393" s="67">
        <v>110</v>
      </c>
      <c r="K393" s="109">
        <f t="shared" si="154"/>
        <v>12.556732223903177</v>
      </c>
      <c r="L393" s="4">
        <f t="shared" si="155"/>
        <v>18.440779610194902</v>
      </c>
      <c r="M393" s="4">
        <f t="shared" si="156"/>
        <v>9.5744680851063837</v>
      </c>
      <c r="N393" s="4">
        <f t="shared" si="157"/>
        <v>10.507569011576136</v>
      </c>
      <c r="O393" s="4">
        <f t="shared" si="158"/>
        <v>10.466222645099906</v>
      </c>
      <c r="P393" s="80"/>
      <c r="Q393" s="80"/>
      <c r="R393" s="80"/>
      <c r="S393" s="80"/>
      <c r="T393" s="80"/>
    </row>
    <row r="394" spans="1:20" ht="15" customHeight="1" x14ac:dyDescent="0.15">
      <c r="B394" s="34" t="s">
        <v>77</v>
      </c>
      <c r="C394" s="233"/>
      <c r="D394" s="233"/>
      <c r="F394" s="18">
        <v>121</v>
      </c>
      <c r="G394" s="18">
        <v>69</v>
      </c>
      <c r="H394" s="18">
        <v>52</v>
      </c>
      <c r="I394" s="18">
        <v>57</v>
      </c>
      <c r="J394" s="67">
        <v>50</v>
      </c>
      <c r="K394" s="109">
        <f t="shared" si="154"/>
        <v>6.1018658598083713</v>
      </c>
      <c r="L394" s="4">
        <f t="shared" si="155"/>
        <v>10.344827586206897</v>
      </c>
      <c r="M394" s="4">
        <f t="shared" si="156"/>
        <v>3.9513677811550152</v>
      </c>
      <c r="N394" s="4">
        <f t="shared" si="157"/>
        <v>5.0756901157613532</v>
      </c>
      <c r="O394" s="4">
        <f t="shared" si="158"/>
        <v>4.7573739295908659</v>
      </c>
      <c r="P394" s="80"/>
      <c r="Q394" s="80"/>
      <c r="R394" s="80"/>
      <c r="S394" s="80"/>
      <c r="T394" s="80"/>
    </row>
    <row r="395" spans="1:20" ht="15" customHeight="1" x14ac:dyDescent="0.15">
      <c r="B395" s="34" t="s">
        <v>80</v>
      </c>
      <c r="C395" s="233"/>
      <c r="D395" s="233"/>
      <c r="F395" s="18">
        <v>137</v>
      </c>
      <c r="G395" s="18">
        <v>90</v>
      </c>
      <c r="H395" s="18">
        <v>47</v>
      </c>
      <c r="I395" s="18">
        <v>54</v>
      </c>
      <c r="J395" s="67">
        <v>43</v>
      </c>
      <c r="K395" s="109">
        <f t="shared" si="154"/>
        <v>6.908724155320221</v>
      </c>
      <c r="L395" s="4">
        <f t="shared" si="155"/>
        <v>13.493253373313344</v>
      </c>
      <c r="M395" s="4">
        <f t="shared" si="156"/>
        <v>3.5714285714285712</v>
      </c>
      <c r="N395" s="4">
        <f t="shared" si="157"/>
        <v>4.8085485307212821</v>
      </c>
      <c r="O395" s="4">
        <f t="shared" si="158"/>
        <v>4.0913415794481445</v>
      </c>
      <c r="P395" s="80"/>
      <c r="Q395" s="80"/>
      <c r="R395" s="80"/>
      <c r="S395" s="80"/>
      <c r="T395" s="80"/>
    </row>
    <row r="396" spans="1:20" ht="15" customHeight="1" x14ac:dyDescent="0.15">
      <c r="B396" s="34" t="s">
        <v>79</v>
      </c>
      <c r="C396" s="233"/>
      <c r="D396" s="233"/>
      <c r="F396" s="18">
        <v>32</v>
      </c>
      <c r="G396" s="18">
        <v>23</v>
      </c>
      <c r="H396" s="18">
        <v>9</v>
      </c>
      <c r="I396" s="18">
        <v>19</v>
      </c>
      <c r="J396" s="67">
        <v>16</v>
      </c>
      <c r="K396" s="109">
        <f t="shared" si="154"/>
        <v>1.6137165910237017</v>
      </c>
      <c r="L396" s="4">
        <f t="shared" si="155"/>
        <v>3.4482758620689653</v>
      </c>
      <c r="M396" s="4">
        <f t="shared" si="156"/>
        <v>0.68389057750759874</v>
      </c>
      <c r="N396" s="4">
        <f t="shared" si="157"/>
        <v>1.6918967052537845</v>
      </c>
      <c r="O396" s="4">
        <f t="shared" si="158"/>
        <v>1.5223596574690772</v>
      </c>
      <c r="P396" s="80"/>
      <c r="Q396" s="80"/>
      <c r="R396" s="80"/>
      <c r="S396" s="80"/>
      <c r="T396" s="80"/>
    </row>
    <row r="397" spans="1:20" ht="15" customHeight="1" x14ac:dyDescent="0.15">
      <c r="B397" s="34" t="s">
        <v>78</v>
      </c>
      <c r="C397" s="233"/>
      <c r="D397" s="233"/>
      <c r="F397" s="18">
        <v>32</v>
      </c>
      <c r="G397" s="18">
        <v>13</v>
      </c>
      <c r="H397" s="18">
        <v>19</v>
      </c>
      <c r="I397" s="18">
        <v>5</v>
      </c>
      <c r="J397" s="67">
        <v>4</v>
      </c>
      <c r="K397" s="109">
        <f t="shared" si="154"/>
        <v>1.6137165910237017</v>
      </c>
      <c r="L397" s="4">
        <f t="shared" si="155"/>
        <v>1.9490254872563717</v>
      </c>
      <c r="M397" s="4">
        <f t="shared" si="156"/>
        <v>1.4437689969604863</v>
      </c>
      <c r="N397" s="4">
        <f t="shared" si="157"/>
        <v>0.44523597506678536</v>
      </c>
      <c r="O397" s="4">
        <f t="shared" si="158"/>
        <v>0.3805899143672693</v>
      </c>
      <c r="P397" s="80"/>
      <c r="Q397" s="80"/>
      <c r="R397" s="80"/>
      <c r="S397" s="80"/>
      <c r="T397" s="80"/>
    </row>
    <row r="398" spans="1:20" ht="15" customHeight="1" x14ac:dyDescent="0.15">
      <c r="B398" s="35" t="s">
        <v>158</v>
      </c>
      <c r="C398" s="88"/>
      <c r="D398" s="88"/>
      <c r="E398" s="36"/>
      <c r="F398" s="19">
        <v>36</v>
      </c>
      <c r="G398" s="19">
        <v>10</v>
      </c>
      <c r="H398" s="19">
        <v>26</v>
      </c>
      <c r="I398" s="19">
        <v>28</v>
      </c>
      <c r="J398" s="72">
        <v>27</v>
      </c>
      <c r="K398" s="113">
        <f t="shared" si="154"/>
        <v>1.8154311649016641</v>
      </c>
      <c r="L398" s="5">
        <f t="shared" si="155"/>
        <v>1.4992503748125936</v>
      </c>
      <c r="M398" s="5">
        <f t="shared" si="156"/>
        <v>1.9756838905775076</v>
      </c>
      <c r="N398" s="5">
        <f t="shared" si="157"/>
        <v>2.4933214603739984</v>
      </c>
      <c r="O398" s="5">
        <f t="shared" si="158"/>
        <v>2.5689819219790673</v>
      </c>
      <c r="P398" s="23"/>
      <c r="Q398" s="23"/>
      <c r="R398" s="23"/>
      <c r="S398" s="23"/>
      <c r="T398" s="80"/>
    </row>
    <row r="399" spans="1:20" ht="15" customHeight="1" x14ac:dyDescent="0.15">
      <c r="B399" s="38" t="s">
        <v>1</v>
      </c>
      <c r="C399" s="78"/>
      <c r="D399" s="78"/>
      <c r="E399" s="28"/>
      <c r="F399" s="39">
        <f>SUM(F389:F398)</f>
        <v>1983</v>
      </c>
      <c r="G399" s="39">
        <f>SUM(G389:G398)</f>
        <v>667</v>
      </c>
      <c r="H399" s="39">
        <f>SUM(H389:H398)</f>
        <v>1316</v>
      </c>
      <c r="I399" s="39">
        <f>SUM(I389:I398)</f>
        <v>1123</v>
      </c>
      <c r="J399" s="68">
        <f>SUM(J389:J398)</f>
        <v>1051</v>
      </c>
      <c r="K399" s="110">
        <f>IF(SUM(K389:K398)&gt;100,"－",SUM(K389:K398))</f>
        <v>100</v>
      </c>
      <c r="L399" s="6">
        <f>IF(SUM(L389:L398)&gt;100,"－",SUM(L389:L398))</f>
        <v>100</v>
      </c>
      <c r="M399" s="6">
        <f>IF(SUM(M389:M398)&gt;100,"－",SUM(M389:M398))</f>
        <v>100.00000000000001</v>
      </c>
      <c r="N399" s="6">
        <f>IF(SUM(N389:N398)&gt;100,"－",SUM(N389:N398))</f>
        <v>100</v>
      </c>
      <c r="O399" s="6">
        <f>IF(SUM(O389:O398)&gt;100,"－",SUM(O389:O398))</f>
        <v>100</v>
      </c>
      <c r="P399" s="23"/>
      <c r="Q399" s="23"/>
      <c r="R399" s="23"/>
      <c r="S399" s="23"/>
    </row>
    <row r="400" spans="1:20" ht="15" customHeight="1" x14ac:dyDescent="0.15">
      <c r="B400" s="38" t="s">
        <v>107</v>
      </c>
      <c r="C400" s="78"/>
      <c r="D400" s="78"/>
      <c r="E400" s="29"/>
      <c r="F400" s="41">
        <v>4.5326142783769905</v>
      </c>
      <c r="G400" s="71">
        <v>6.3789954337899539</v>
      </c>
      <c r="H400" s="71">
        <v>3.592248062015504</v>
      </c>
      <c r="I400" s="71">
        <v>3.9168949771689499</v>
      </c>
      <c r="J400" s="71">
        <v>3.744140625</v>
      </c>
      <c r="K400" s="14"/>
      <c r="L400" s="14"/>
      <c r="M400" s="14"/>
      <c r="N400" s="14"/>
      <c r="O400" s="14"/>
      <c r="P400" s="14"/>
      <c r="Q400" s="14"/>
      <c r="R400" s="14"/>
      <c r="S400" s="14"/>
    </row>
    <row r="401" spans="2:20" ht="15" customHeight="1" x14ac:dyDescent="0.15">
      <c r="B401" s="38" t="s">
        <v>108</v>
      </c>
      <c r="C401" s="78"/>
      <c r="D401" s="78"/>
      <c r="E401" s="29"/>
      <c r="F401" s="185">
        <v>57</v>
      </c>
      <c r="G401" s="47">
        <v>57</v>
      </c>
      <c r="H401" s="47">
        <v>41</v>
      </c>
      <c r="I401" s="47">
        <v>27</v>
      </c>
      <c r="J401" s="47">
        <v>26</v>
      </c>
      <c r="K401" s="14"/>
      <c r="L401" s="14"/>
      <c r="M401" s="14"/>
      <c r="N401" s="14"/>
      <c r="O401" s="14"/>
      <c r="P401" s="14"/>
      <c r="Q401" s="14"/>
      <c r="R401" s="14"/>
      <c r="S401" s="14"/>
    </row>
    <row r="402" spans="2:20" ht="12" customHeight="1" x14ac:dyDescent="0.15">
      <c r="B402" s="85" t="s">
        <v>150</v>
      </c>
      <c r="C402" s="85"/>
      <c r="D402" s="85"/>
      <c r="I402" s="7"/>
      <c r="L402" s="7"/>
      <c r="N402" s="31"/>
    </row>
    <row r="403" spans="2:20" ht="13.65" customHeight="1" x14ac:dyDescent="0.15">
      <c r="B403" s="64"/>
      <c r="C403" s="33"/>
      <c r="D403" s="33"/>
      <c r="E403" s="33"/>
      <c r="F403" s="79"/>
      <c r="G403" s="86"/>
      <c r="H403" s="83" t="s">
        <v>2</v>
      </c>
      <c r="I403" s="86"/>
      <c r="J403" s="86"/>
      <c r="K403" s="106"/>
      <c r="L403" s="86"/>
      <c r="M403" s="83" t="s">
        <v>3</v>
      </c>
      <c r="N403" s="86"/>
      <c r="O403" s="84"/>
    </row>
    <row r="404" spans="2:20" ht="19.2" x14ac:dyDescent="0.15">
      <c r="B404" s="77"/>
      <c r="F404" s="96" t="s">
        <v>512</v>
      </c>
      <c r="G404" s="96" t="s">
        <v>210</v>
      </c>
      <c r="H404" s="96" t="s">
        <v>211</v>
      </c>
      <c r="I404" s="96" t="s">
        <v>514</v>
      </c>
      <c r="J404" s="102" t="s">
        <v>213</v>
      </c>
      <c r="K404" s="105" t="s">
        <v>512</v>
      </c>
      <c r="L404" s="96" t="s">
        <v>210</v>
      </c>
      <c r="M404" s="96" t="s">
        <v>211</v>
      </c>
      <c r="N404" s="96" t="s">
        <v>514</v>
      </c>
      <c r="O404" s="96" t="s">
        <v>213</v>
      </c>
    </row>
    <row r="405" spans="2:20" ht="12" customHeight="1" x14ac:dyDescent="0.15">
      <c r="B405" s="35"/>
      <c r="C405" s="88"/>
      <c r="D405" s="88"/>
      <c r="E405" s="36"/>
      <c r="F405" s="37"/>
      <c r="G405" s="37"/>
      <c r="H405" s="37"/>
      <c r="I405" s="37"/>
      <c r="J405" s="66"/>
      <c r="K405" s="107">
        <f>F$399</f>
        <v>1983</v>
      </c>
      <c r="L405" s="2">
        <f>G$399</f>
        <v>667</v>
      </c>
      <c r="M405" s="2">
        <f>H$399</f>
        <v>1316</v>
      </c>
      <c r="N405" s="2">
        <f>I$399</f>
        <v>1123</v>
      </c>
      <c r="O405" s="2">
        <f>J$399</f>
        <v>1051</v>
      </c>
      <c r="P405" s="90"/>
      <c r="Q405" s="90"/>
      <c r="R405" s="90"/>
      <c r="S405" s="90"/>
    </row>
    <row r="406" spans="2:20" ht="15" customHeight="1" x14ac:dyDescent="0.15">
      <c r="B406" s="34" t="s">
        <v>189</v>
      </c>
      <c r="C406" s="233"/>
      <c r="D406" s="233"/>
      <c r="F406" s="18">
        <v>208</v>
      </c>
      <c r="G406" s="18">
        <v>15</v>
      </c>
      <c r="H406" s="18">
        <v>193</v>
      </c>
      <c r="I406" s="18">
        <v>125</v>
      </c>
      <c r="J406" s="67">
        <v>125</v>
      </c>
      <c r="K406" s="108">
        <f t="shared" ref="K406:K415" si="159">F406/K$388*100</f>
        <v>10.489157841654059</v>
      </c>
      <c r="L406" s="4">
        <f t="shared" ref="L406:L415" si="160">G406/L$388*100</f>
        <v>2.2488755622188905</v>
      </c>
      <c r="M406" s="4">
        <f t="shared" ref="M406:M415" si="161">H406/M$388*100</f>
        <v>14.665653495440731</v>
      </c>
      <c r="N406" s="4">
        <f t="shared" ref="N406:N415" si="162">I406/N$388*100</f>
        <v>11.130899376669635</v>
      </c>
      <c r="O406" s="4">
        <f t="shared" ref="O406:O415" si="163">J406/O$388*100</f>
        <v>11.893434823977165</v>
      </c>
      <c r="P406" s="80"/>
      <c r="Q406" s="80"/>
      <c r="R406" s="80"/>
      <c r="S406" s="80"/>
      <c r="T406" s="80"/>
    </row>
    <row r="407" spans="2:20" ht="15" customHeight="1" x14ac:dyDescent="0.15">
      <c r="B407" s="34" t="s">
        <v>73</v>
      </c>
      <c r="C407" s="233"/>
      <c r="D407" s="233"/>
      <c r="F407" s="18">
        <v>111</v>
      </c>
      <c r="G407" s="18">
        <v>57</v>
      </c>
      <c r="H407" s="18">
        <v>54</v>
      </c>
      <c r="I407" s="18">
        <v>80</v>
      </c>
      <c r="J407" s="67">
        <v>76</v>
      </c>
      <c r="K407" s="109">
        <f t="shared" si="159"/>
        <v>5.5975794251134641</v>
      </c>
      <c r="L407" s="4">
        <f t="shared" si="160"/>
        <v>8.5457271364317844</v>
      </c>
      <c r="M407" s="4">
        <f t="shared" si="161"/>
        <v>4.1033434650455929</v>
      </c>
      <c r="N407" s="4">
        <f t="shared" si="162"/>
        <v>7.1237756010685658</v>
      </c>
      <c r="O407" s="4">
        <f t="shared" si="163"/>
        <v>7.2312083729781165</v>
      </c>
      <c r="P407" s="80"/>
      <c r="Q407" s="80"/>
      <c r="R407" s="80"/>
      <c r="S407" s="80"/>
      <c r="T407" s="80"/>
    </row>
    <row r="408" spans="2:20" ht="15" customHeight="1" x14ac:dyDescent="0.15">
      <c r="B408" s="34" t="s">
        <v>74</v>
      </c>
      <c r="C408" s="233"/>
      <c r="D408" s="233"/>
      <c r="F408" s="18">
        <v>345</v>
      </c>
      <c r="G408" s="18">
        <v>146</v>
      </c>
      <c r="H408" s="18">
        <v>199</v>
      </c>
      <c r="I408" s="18">
        <v>218</v>
      </c>
      <c r="J408" s="67">
        <v>207</v>
      </c>
      <c r="K408" s="109">
        <f t="shared" si="159"/>
        <v>17.397881996974281</v>
      </c>
      <c r="L408" s="4">
        <f t="shared" si="160"/>
        <v>21.88905547226387</v>
      </c>
      <c r="M408" s="4">
        <f t="shared" si="161"/>
        <v>15.121580547112462</v>
      </c>
      <c r="N408" s="4">
        <f t="shared" si="162"/>
        <v>19.412288512911843</v>
      </c>
      <c r="O408" s="4">
        <f t="shared" si="163"/>
        <v>19.695528068506185</v>
      </c>
      <c r="P408" s="80"/>
      <c r="Q408" s="80"/>
      <c r="R408" s="80"/>
      <c r="S408" s="80"/>
      <c r="T408" s="80"/>
    </row>
    <row r="409" spans="2:20" ht="15" customHeight="1" x14ac:dyDescent="0.15">
      <c r="B409" s="34" t="s">
        <v>75</v>
      </c>
      <c r="C409" s="233"/>
      <c r="D409" s="233"/>
      <c r="F409" s="18">
        <v>381</v>
      </c>
      <c r="G409" s="18">
        <v>151</v>
      </c>
      <c r="H409" s="18">
        <v>230</v>
      </c>
      <c r="I409" s="18">
        <v>194</v>
      </c>
      <c r="J409" s="67">
        <v>173</v>
      </c>
      <c r="K409" s="109">
        <f t="shared" si="159"/>
        <v>19.213313161875945</v>
      </c>
      <c r="L409" s="4">
        <f t="shared" si="160"/>
        <v>22.638680659670165</v>
      </c>
      <c r="M409" s="4">
        <f t="shared" si="161"/>
        <v>17.477203647416413</v>
      </c>
      <c r="N409" s="4">
        <f t="shared" si="162"/>
        <v>17.275155832591274</v>
      </c>
      <c r="O409" s="4">
        <f t="shared" si="163"/>
        <v>16.460513796384397</v>
      </c>
      <c r="P409" s="80"/>
      <c r="Q409" s="80"/>
      <c r="R409" s="80"/>
      <c r="S409" s="80"/>
      <c r="T409" s="80"/>
    </row>
    <row r="410" spans="2:20" ht="15" customHeight="1" x14ac:dyDescent="0.15">
      <c r="B410" s="34" t="s">
        <v>76</v>
      </c>
      <c r="C410" s="233"/>
      <c r="D410" s="233"/>
      <c r="F410" s="18">
        <v>282</v>
      </c>
      <c r="G410" s="18">
        <v>119</v>
      </c>
      <c r="H410" s="18">
        <v>163</v>
      </c>
      <c r="I410" s="18">
        <v>161</v>
      </c>
      <c r="J410" s="67">
        <v>142</v>
      </c>
      <c r="K410" s="109">
        <f t="shared" si="159"/>
        <v>14.22087745839637</v>
      </c>
      <c r="L410" s="4">
        <f t="shared" si="160"/>
        <v>17.841079460269864</v>
      </c>
      <c r="M410" s="4">
        <f t="shared" si="161"/>
        <v>12.386018237082066</v>
      </c>
      <c r="N410" s="4">
        <f t="shared" si="162"/>
        <v>14.336598397150491</v>
      </c>
      <c r="O410" s="4">
        <f t="shared" si="163"/>
        <v>13.510941960038059</v>
      </c>
      <c r="P410" s="80"/>
      <c r="Q410" s="80"/>
      <c r="R410" s="80"/>
      <c r="S410" s="80"/>
      <c r="T410" s="80"/>
    </row>
    <row r="411" spans="2:20" ht="15" customHeight="1" x14ac:dyDescent="0.15">
      <c r="B411" s="34" t="s">
        <v>77</v>
      </c>
      <c r="C411" s="233"/>
      <c r="D411" s="233"/>
      <c r="F411" s="18">
        <v>177</v>
      </c>
      <c r="G411" s="18">
        <v>75</v>
      </c>
      <c r="H411" s="18">
        <v>102</v>
      </c>
      <c r="I411" s="18">
        <v>81</v>
      </c>
      <c r="J411" s="67">
        <v>76</v>
      </c>
      <c r="K411" s="109">
        <f t="shared" si="159"/>
        <v>8.9258698940998489</v>
      </c>
      <c r="L411" s="4">
        <f t="shared" si="160"/>
        <v>11.244377811094452</v>
      </c>
      <c r="M411" s="4">
        <f t="shared" si="161"/>
        <v>7.7507598784194522</v>
      </c>
      <c r="N411" s="4">
        <f t="shared" si="162"/>
        <v>7.2128227960819231</v>
      </c>
      <c r="O411" s="4">
        <f t="shared" si="163"/>
        <v>7.2312083729781165</v>
      </c>
      <c r="P411" s="80"/>
      <c r="Q411" s="80"/>
      <c r="R411" s="80"/>
      <c r="S411" s="80"/>
      <c r="T411" s="80"/>
    </row>
    <row r="412" spans="2:20" ht="15" customHeight="1" x14ac:dyDescent="0.15">
      <c r="B412" s="34" t="s">
        <v>80</v>
      </c>
      <c r="C412" s="233"/>
      <c r="D412" s="233"/>
      <c r="F412" s="18">
        <v>215</v>
      </c>
      <c r="G412" s="18">
        <v>57</v>
      </c>
      <c r="H412" s="18">
        <v>158</v>
      </c>
      <c r="I412" s="18">
        <v>105</v>
      </c>
      <c r="J412" s="67">
        <v>97</v>
      </c>
      <c r="K412" s="109">
        <f t="shared" si="159"/>
        <v>10.842158345940495</v>
      </c>
      <c r="L412" s="4">
        <f t="shared" si="160"/>
        <v>8.5457271364317844</v>
      </c>
      <c r="M412" s="4">
        <f t="shared" si="161"/>
        <v>12.006079027355623</v>
      </c>
      <c r="N412" s="4">
        <f t="shared" si="162"/>
        <v>9.3499554764024939</v>
      </c>
      <c r="O412" s="4">
        <f t="shared" si="163"/>
        <v>9.229305423406279</v>
      </c>
      <c r="P412" s="80"/>
      <c r="Q412" s="80"/>
      <c r="R412" s="80"/>
      <c r="S412" s="80"/>
      <c r="T412" s="80"/>
    </row>
    <row r="413" spans="2:20" ht="15" customHeight="1" x14ac:dyDescent="0.15">
      <c r="B413" s="34" t="s">
        <v>79</v>
      </c>
      <c r="C413" s="233"/>
      <c r="D413" s="233"/>
      <c r="F413" s="18">
        <v>75</v>
      </c>
      <c r="G413" s="18">
        <v>8</v>
      </c>
      <c r="H413" s="18">
        <v>67</v>
      </c>
      <c r="I413" s="18">
        <v>22</v>
      </c>
      <c r="J413" s="67">
        <v>22</v>
      </c>
      <c r="K413" s="109">
        <f t="shared" si="159"/>
        <v>3.7821482602118004</v>
      </c>
      <c r="L413" s="4">
        <f t="shared" si="160"/>
        <v>1.199400299850075</v>
      </c>
      <c r="M413" s="4">
        <f t="shared" si="161"/>
        <v>5.0911854103343464</v>
      </c>
      <c r="N413" s="4">
        <f t="shared" si="162"/>
        <v>1.9590382902938557</v>
      </c>
      <c r="O413" s="4">
        <f t="shared" si="163"/>
        <v>2.093244529019981</v>
      </c>
      <c r="P413" s="80"/>
      <c r="Q413" s="80"/>
      <c r="R413" s="80"/>
      <c r="S413" s="80"/>
      <c r="T413" s="80"/>
    </row>
    <row r="414" spans="2:20" ht="15" customHeight="1" x14ac:dyDescent="0.15">
      <c r="B414" s="34" t="s">
        <v>78</v>
      </c>
      <c r="C414" s="233"/>
      <c r="D414" s="233"/>
      <c r="F414" s="18">
        <v>24</v>
      </c>
      <c r="G414" s="18">
        <v>1</v>
      </c>
      <c r="H414" s="18">
        <v>23</v>
      </c>
      <c r="I414" s="18">
        <v>16</v>
      </c>
      <c r="J414" s="67">
        <v>16</v>
      </c>
      <c r="K414" s="109">
        <f t="shared" si="159"/>
        <v>1.2102874432677762</v>
      </c>
      <c r="L414" s="4">
        <f t="shared" si="160"/>
        <v>0.14992503748125938</v>
      </c>
      <c r="M414" s="4">
        <f t="shared" si="161"/>
        <v>1.7477203647416413</v>
      </c>
      <c r="N414" s="4">
        <f t="shared" si="162"/>
        <v>1.4247551202137132</v>
      </c>
      <c r="O414" s="4">
        <f t="shared" si="163"/>
        <v>1.5223596574690772</v>
      </c>
      <c r="P414" s="80"/>
      <c r="Q414" s="80"/>
      <c r="R414" s="80"/>
      <c r="S414" s="80"/>
      <c r="T414" s="80"/>
    </row>
    <row r="415" spans="2:20" ht="15" customHeight="1" x14ac:dyDescent="0.15">
      <c r="B415" s="35" t="s">
        <v>158</v>
      </c>
      <c r="C415" s="88"/>
      <c r="D415" s="88"/>
      <c r="E415" s="36"/>
      <c r="F415" s="19">
        <v>165</v>
      </c>
      <c r="G415" s="19">
        <v>38</v>
      </c>
      <c r="H415" s="19">
        <v>127</v>
      </c>
      <c r="I415" s="19">
        <v>121</v>
      </c>
      <c r="J415" s="72">
        <v>117</v>
      </c>
      <c r="K415" s="113">
        <f t="shared" si="159"/>
        <v>8.3207261724659602</v>
      </c>
      <c r="L415" s="5">
        <f t="shared" si="160"/>
        <v>5.6971514242878563</v>
      </c>
      <c r="M415" s="5">
        <f t="shared" si="161"/>
        <v>9.6504559270516719</v>
      </c>
      <c r="N415" s="5">
        <f t="shared" si="162"/>
        <v>10.774710596616206</v>
      </c>
      <c r="O415" s="5">
        <f t="shared" si="163"/>
        <v>11.132254995242626</v>
      </c>
      <c r="P415" s="23"/>
      <c r="Q415" s="23"/>
      <c r="R415" s="23"/>
      <c r="S415" s="23"/>
      <c r="T415" s="80"/>
    </row>
    <row r="416" spans="2:20" ht="15" customHeight="1" x14ac:dyDescent="0.15">
      <c r="B416" s="38" t="s">
        <v>1</v>
      </c>
      <c r="C416" s="78"/>
      <c r="D416" s="78"/>
      <c r="E416" s="28"/>
      <c r="F416" s="39">
        <f>SUM(F406:F415)</f>
        <v>1983</v>
      </c>
      <c r="G416" s="39">
        <f>SUM(G406:G415)</f>
        <v>667</v>
      </c>
      <c r="H416" s="39">
        <f>SUM(H406:H415)</f>
        <v>1316</v>
      </c>
      <c r="I416" s="39">
        <f>SUM(I406:I415)</f>
        <v>1123</v>
      </c>
      <c r="J416" s="68">
        <f>SUM(J406:J415)</f>
        <v>1051</v>
      </c>
      <c r="K416" s="110">
        <f>IF(SUM(K406:K415)&gt;100,"－",SUM(K406:K415))</f>
        <v>100</v>
      </c>
      <c r="L416" s="6">
        <f>IF(SUM(L406:L415)&gt;100,"－",SUM(L406:L415))</f>
        <v>99.999999999999972</v>
      </c>
      <c r="M416" s="6">
        <f>IF(SUM(M406:M415)&gt;100,"－",SUM(M406:M415))</f>
        <v>100</v>
      </c>
      <c r="N416" s="6">
        <f>IF(SUM(N406:N415)&gt;100,"－",SUM(N406:N415))</f>
        <v>100.00000000000001</v>
      </c>
      <c r="O416" s="6">
        <f>IF(SUM(O406:O415)&gt;100,"－",SUM(O406:O415))</f>
        <v>100</v>
      </c>
      <c r="P416" s="23"/>
      <c r="Q416" s="23"/>
      <c r="R416" s="23"/>
      <c r="S416" s="23"/>
    </row>
    <row r="417" spans="1:20" ht="15" customHeight="1" x14ac:dyDescent="0.15">
      <c r="B417" s="38" t="s">
        <v>107</v>
      </c>
      <c r="C417" s="78"/>
      <c r="D417" s="78"/>
      <c r="E417" s="29"/>
      <c r="F417" s="41">
        <v>6.0351627760940616</v>
      </c>
      <c r="G417" s="71">
        <v>5.6125013705510503</v>
      </c>
      <c r="H417" s="71">
        <v>6.2587574136773636</v>
      </c>
      <c r="I417" s="71">
        <v>5.5070063065097035</v>
      </c>
      <c r="J417" s="71">
        <v>5.4772511638794725</v>
      </c>
      <c r="K417" s="14"/>
      <c r="L417" s="14"/>
      <c r="M417" s="14"/>
      <c r="N417" s="14"/>
      <c r="O417" s="14"/>
      <c r="P417" s="14"/>
      <c r="Q417" s="14"/>
      <c r="R417" s="14"/>
      <c r="S417" s="14"/>
    </row>
    <row r="418" spans="1:20" ht="15" customHeight="1" x14ac:dyDescent="0.15">
      <c r="B418" s="38" t="s">
        <v>108</v>
      </c>
      <c r="C418" s="78"/>
      <c r="D418" s="78"/>
      <c r="E418" s="29"/>
      <c r="F418" s="41">
        <v>41.379310344827587</v>
      </c>
      <c r="G418" s="71">
        <v>21.739130434782609</v>
      </c>
      <c r="H418" s="71">
        <v>41.379310344827587</v>
      </c>
      <c r="I418" s="71">
        <v>40</v>
      </c>
      <c r="J418" s="71">
        <v>40</v>
      </c>
      <c r="K418" s="14"/>
      <c r="L418" s="14"/>
      <c r="M418" s="14"/>
      <c r="N418" s="14"/>
      <c r="O418" s="14"/>
      <c r="P418" s="14"/>
      <c r="Q418" s="14"/>
      <c r="R418" s="14"/>
      <c r="S418" s="14"/>
    </row>
    <row r="419" spans="1:20" ht="15" customHeight="1" x14ac:dyDescent="0.15">
      <c r="C419" s="1"/>
      <c r="D419" s="1"/>
      <c r="N419" s="7"/>
    </row>
    <row r="420" spans="1:20" ht="15" customHeight="1" x14ac:dyDescent="0.15">
      <c r="A420" s="1" t="s">
        <v>734</v>
      </c>
      <c r="B420" s="22"/>
      <c r="C420" s="22"/>
      <c r="D420" s="22"/>
      <c r="F420" s="1"/>
      <c r="G420" s="1"/>
    </row>
    <row r="421" spans="1:20" ht="13.65" customHeight="1" x14ac:dyDescent="0.15">
      <c r="B421" s="64"/>
      <c r="C421" s="33"/>
      <c r="D421" s="33"/>
      <c r="E421" s="33"/>
      <c r="F421" s="79"/>
      <c r="G421" s="86"/>
      <c r="H421" s="83" t="s">
        <v>2</v>
      </c>
      <c r="I421" s="86"/>
      <c r="J421" s="86"/>
      <c r="K421" s="106"/>
      <c r="L421" s="86"/>
      <c r="M421" s="83" t="s">
        <v>3</v>
      </c>
      <c r="N421" s="86"/>
      <c r="O421" s="84"/>
    </row>
    <row r="422" spans="1:20" ht="19.2" x14ac:dyDescent="0.15">
      <c r="B422" s="77"/>
      <c r="F422" s="96" t="s">
        <v>512</v>
      </c>
      <c r="G422" s="96" t="s">
        <v>210</v>
      </c>
      <c r="H422" s="96" t="s">
        <v>211</v>
      </c>
      <c r="I422" s="96" t="s">
        <v>514</v>
      </c>
      <c r="J422" s="102" t="s">
        <v>213</v>
      </c>
      <c r="K422" s="105" t="s">
        <v>512</v>
      </c>
      <c r="L422" s="96" t="s">
        <v>210</v>
      </c>
      <c r="M422" s="96" t="s">
        <v>211</v>
      </c>
      <c r="N422" s="96" t="s">
        <v>514</v>
      </c>
      <c r="O422" s="96" t="s">
        <v>213</v>
      </c>
    </row>
    <row r="423" spans="1:20" ht="12" customHeight="1" x14ac:dyDescent="0.15">
      <c r="B423" s="35"/>
      <c r="C423" s="88"/>
      <c r="D423" s="88"/>
      <c r="E423" s="36"/>
      <c r="F423" s="37"/>
      <c r="G423" s="37"/>
      <c r="H423" s="37"/>
      <c r="I423" s="37"/>
      <c r="J423" s="66"/>
      <c r="K423" s="107">
        <f>F435</f>
        <v>1983</v>
      </c>
      <c r="L423" s="2">
        <f>G435</f>
        <v>667</v>
      </c>
      <c r="M423" s="2">
        <f>H435</f>
        <v>1316</v>
      </c>
      <c r="N423" s="2">
        <f>I435</f>
        <v>1123</v>
      </c>
      <c r="O423" s="2">
        <f>J435</f>
        <v>1051</v>
      </c>
      <c r="P423" s="90"/>
      <c r="Q423" s="90"/>
      <c r="R423" s="90"/>
      <c r="S423" s="90"/>
    </row>
    <row r="424" spans="1:20" ht="15" customHeight="1" x14ac:dyDescent="0.15">
      <c r="B424" s="34" t="s">
        <v>340</v>
      </c>
      <c r="C424" s="233"/>
      <c r="D424" s="233"/>
      <c r="F424" s="17">
        <v>194</v>
      </c>
      <c r="G424" s="17">
        <v>15</v>
      </c>
      <c r="H424" s="17">
        <v>179</v>
      </c>
      <c r="I424" s="17">
        <v>116</v>
      </c>
      <c r="J424" s="103">
        <v>116</v>
      </c>
      <c r="K424" s="108">
        <f t="shared" ref="K424:K434" si="164">F424/K$388*100</f>
        <v>9.7831568330811898</v>
      </c>
      <c r="L424" s="3">
        <f t="shared" ref="L424:L434" si="165">G424/L$388*100</f>
        <v>2.2488755622188905</v>
      </c>
      <c r="M424" s="3">
        <f t="shared" ref="M424:M434" si="166">H424/M$388*100</f>
        <v>13.601823708206688</v>
      </c>
      <c r="N424" s="3">
        <f t="shared" ref="N424:N434" si="167">I424/N$388*100</f>
        <v>10.329474621549421</v>
      </c>
      <c r="O424" s="3">
        <f t="shared" ref="O424:O434" si="168">J424/O$388*100</f>
        <v>11.037107516650808</v>
      </c>
      <c r="P424" s="80"/>
      <c r="Q424" s="80"/>
      <c r="R424" s="80"/>
      <c r="S424" s="80"/>
      <c r="T424" s="80"/>
    </row>
    <row r="425" spans="1:20" ht="15" customHeight="1" x14ac:dyDescent="0.15">
      <c r="B425" s="34" t="s">
        <v>87</v>
      </c>
      <c r="C425" s="233"/>
      <c r="D425" s="233"/>
      <c r="F425" s="18">
        <v>603</v>
      </c>
      <c r="G425" s="18">
        <v>273</v>
      </c>
      <c r="H425" s="18">
        <v>330</v>
      </c>
      <c r="I425" s="18">
        <v>399</v>
      </c>
      <c r="J425" s="67">
        <v>376</v>
      </c>
      <c r="K425" s="109">
        <f t="shared" si="164"/>
        <v>30.408472012102873</v>
      </c>
      <c r="L425" s="4">
        <f t="shared" si="165"/>
        <v>40.929535232383806</v>
      </c>
      <c r="M425" s="4">
        <f t="shared" si="166"/>
        <v>25.075987841945292</v>
      </c>
      <c r="N425" s="4">
        <f t="shared" si="167"/>
        <v>35.529830810329479</v>
      </c>
      <c r="O425" s="4">
        <f t="shared" si="168"/>
        <v>35.775451950523312</v>
      </c>
      <c r="P425" s="80"/>
      <c r="Q425" s="80"/>
      <c r="R425" s="80"/>
      <c r="S425" s="80"/>
      <c r="T425" s="80"/>
    </row>
    <row r="426" spans="1:20" ht="15" customHeight="1" x14ac:dyDescent="0.15">
      <c r="B426" s="34" t="s">
        <v>88</v>
      </c>
      <c r="C426" s="233"/>
      <c r="D426" s="233"/>
      <c r="F426" s="18">
        <v>693</v>
      </c>
      <c r="G426" s="18">
        <v>275</v>
      </c>
      <c r="H426" s="18">
        <v>418</v>
      </c>
      <c r="I426" s="18">
        <v>335</v>
      </c>
      <c r="J426" s="67">
        <v>298</v>
      </c>
      <c r="K426" s="109">
        <f t="shared" si="164"/>
        <v>34.947049924357032</v>
      </c>
      <c r="L426" s="4">
        <f t="shared" si="165"/>
        <v>41.229385307346327</v>
      </c>
      <c r="M426" s="4">
        <f t="shared" si="166"/>
        <v>31.762917933130698</v>
      </c>
      <c r="N426" s="4">
        <f t="shared" si="167"/>
        <v>29.830810329474623</v>
      </c>
      <c r="O426" s="4">
        <f t="shared" si="168"/>
        <v>28.353948620361564</v>
      </c>
      <c r="P426" s="80"/>
      <c r="Q426" s="80"/>
      <c r="R426" s="80"/>
      <c r="S426" s="80"/>
      <c r="T426" s="80"/>
    </row>
    <row r="427" spans="1:20" ht="15" customHeight="1" x14ac:dyDescent="0.15">
      <c r="B427" s="34" t="s">
        <v>89</v>
      </c>
      <c r="C427" s="233"/>
      <c r="D427" s="233"/>
      <c r="F427" s="18">
        <v>215</v>
      </c>
      <c r="G427" s="18">
        <v>57</v>
      </c>
      <c r="H427" s="18">
        <v>158</v>
      </c>
      <c r="I427" s="18">
        <v>105</v>
      </c>
      <c r="J427" s="67">
        <v>97</v>
      </c>
      <c r="K427" s="109">
        <f t="shared" si="164"/>
        <v>10.842158345940495</v>
      </c>
      <c r="L427" s="4">
        <f t="shared" si="165"/>
        <v>8.5457271364317844</v>
      </c>
      <c r="M427" s="4">
        <f t="shared" si="166"/>
        <v>12.006079027355623</v>
      </c>
      <c r="N427" s="4">
        <f t="shared" si="167"/>
        <v>9.3499554764024939</v>
      </c>
      <c r="O427" s="4">
        <f t="shared" si="168"/>
        <v>9.229305423406279</v>
      </c>
      <c r="P427" s="80"/>
      <c r="Q427" s="80"/>
      <c r="R427" s="80"/>
      <c r="S427" s="80"/>
      <c r="T427" s="80"/>
    </row>
    <row r="428" spans="1:20" ht="15" customHeight="1" x14ac:dyDescent="0.15">
      <c r="B428" s="34" t="s">
        <v>90</v>
      </c>
      <c r="C428" s="233"/>
      <c r="D428" s="233"/>
      <c r="F428" s="18">
        <v>75</v>
      </c>
      <c r="G428" s="18">
        <v>8</v>
      </c>
      <c r="H428" s="18">
        <v>67</v>
      </c>
      <c r="I428" s="18">
        <v>22</v>
      </c>
      <c r="J428" s="67">
        <v>22</v>
      </c>
      <c r="K428" s="109">
        <f t="shared" si="164"/>
        <v>3.7821482602118004</v>
      </c>
      <c r="L428" s="4">
        <f t="shared" si="165"/>
        <v>1.199400299850075</v>
      </c>
      <c r="M428" s="4">
        <f t="shared" si="166"/>
        <v>5.0911854103343464</v>
      </c>
      <c r="N428" s="4">
        <f t="shared" si="167"/>
        <v>1.9590382902938557</v>
      </c>
      <c r="O428" s="4">
        <f t="shared" si="168"/>
        <v>2.093244529019981</v>
      </c>
      <c r="P428" s="80"/>
      <c r="Q428" s="80"/>
      <c r="R428" s="80"/>
      <c r="S428" s="80"/>
      <c r="T428" s="80"/>
    </row>
    <row r="429" spans="1:20" ht="15" customHeight="1" x14ac:dyDescent="0.15">
      <c r="B429" s="34" t="s">
        <v>153</v>
      </c>
      <c r="C429" s="233"/>
      <c r="D429" s="233"/>
      <c r="F429" s="18">
        <v>11</v>
      </c>
      <c r="G429" s="18">
        <v>1</v>
      </c>
      <c r="H429" s="18">
        <v>10</v>
      </c>
      <c r="I429" s="18">
        <v>9</v>
      </c>
      <c r="J429" s="67">
        <v>9</v>
      </c>
      <c r="K429" s="109">
        <f t="shared" si="164"/>
        <v>0.55471507816439747</v>
      </c>
      <c r="L429" s="4">
        <f t="shared" si="165"/>
        <v>0.14992503748125938</v>
      </c>
      <c r="M429" s="4">
        <f t="shared" si="166"/>
        <v>0.75987841945288759</v>
      </c>
      <c r="N429" s="4">
        <f t="shared" si="167"/>
        <v>0.80142475512021361</v>
      </c>
      <c r="O429" s="4">
        <f t="shared" si="168"/>
        <v>0.85632730732635576</v>
      </c>
      <c r="P429" s="80"/>
      <c r="Q429" s="80"/>
      <c r="R429" s="80"/>
      <c r="S429" s="80"/>
      <c r="T429" s="80"/>
    </row>
    <row r="430" spans="1:20" ht="15" customHeight="1" x14ac:dyDescent="0.15">
      <c r="B430" s="34" t="s">
        <v>154</v>
      </c>
      <c r="C430" s="233"/>
      <c r="D430" s="233"/>
      <c r="F430" s="18">
        <v>6</v>
      </c>
      <c r="G430" s="18">
        <v>0</v>
      </c>
      <c r="H430" s="18">
        <v>6</v>
      </c>
      <c r="I430" s="18">
        <v>3</v>
      </c>
      <c r="J430" s="67">
        <v>3</v>
      </c>
      <c r="K430" s="109">
        <f t="shared" si="164"/>
        <v>0.30257186081694404</v>
      </c>
      <c r="L430" s="4">
        <f t="shared" si="165"/>
        <v>0</v>
      </c>
      <c r="M430" s="4">
        <f t="shared" si="166"/>
        <v>0.45592705167173248</v>
      </c>
      <c r="N430" s="4">
        <f t="shared" si="167"/>
        <v>0.26714158504007124</v>
      </c>
      <c r="O430" s="4">
        <f t="shared" si="168"/>
        <v>0.28544243577545197</v>
      </c>
      <c r="P430" s="80"/>
      <c r="Q430" s="80"/>
      <c r="R430" s="80"/>
      <c r="S430" s="80"/>
      <c r="T430" s="80"/>
    </row>
    <row r="431" spans="1:20" ht="15" customHeight="1" x14ac:dyDescent="0.15">
      <c r="B431" s="34" t="s">
        <v>155</v>
      </c>
      <c r="C431" s="233"/>
      <c r="D431" s="233"/>
      <c r="F431" s="18">
        <v>2</v>
      </c>
      <c r="G431" s="18">
        <v>0</v>
      </c>
      <c r="H431" s="18">
        <v>2</v>
      </c>
      <c r="I431" s="18">
        <v>0</v>
      </c>
      <c r="J431" s="67">
        <v>0</v>
      </c>
      <c r="K431" s="109">
        <f t="shared" si="164"/>
        <v>0.10085728693898136</v>
      </c>
      <c r="L431" s="4">
        <f t="shared" si="165"/>
        <v>0</v>
      </c>
      <c r="M431" s="4">
        <f t="shared" si="166"/>
        <v>0.1519756838905775</v>
      </c>
      <c r="N431" s="4">
        <f t="shared" si="167"/>
        <v>0</v>
      </c>
      <c r="O431" s="4">
        <f t="shared" si="168"/>
        <v>0</v>
      </c>
      <c r="P431" s="80"/>
      <c r="Q431" s="80"/>
      <c r="R431" s="80"/>
      <c r="S431" s="80"/>
      <c r="T431" s="80"/>
    </row>
    <row r="432" spans="1:20" ht="15" customHeight="1" x14ac:dyDescent="0.15">
      <c r="B432" s="34" t="s">
        <v>159</v>
      </c>
      <c r="C432" s="233"/>
      <c r="D432" s="233"/>
      <c r="F432" s="18">
        <v>3</v>
      </c>
      <c r="G432" s="18">
        <v>0</v>
      </c>
      <c r="H432" s="18">
        <v>3</v>
      </c>
      <c r="I432" s="18">
        <v>2</v>
      </c>
      <c r="J432" s="67">
        <v>2</v>
      </c>
      <c r="K432" s="109">
        <f t="shared" si="164"/>
        <v>0.15128593040847202</v>
      </c>
      <c r="L432" s="4">
        <f t="shared" si="165"/>
        <v>0</v>
      </c>
      <c r="M432" s="4">
        <f t="shared" si="166"/>
        <v>0.22796352583586624</v>
      </c>
      <c r="N432" s="4">
        <f t="shared" si="167"/>
        <v>0.17809439002671415</v>
      </c>
      <c r="O432" s="4">
        <f t="shared" si="168"/>
        <v>0.19029495718363465</v>
      </c>
      <c r="P432" s="80"/>
      <c r="Q432" s="80"/>
      <c r="R432" s="80"/>
      <c r="S432" s="80"/>
      <c r="T432" s="80"/>
    </row>
    <row r="433" spans="1:20" ht="15" customHeight="1" x14ac:dyDescent="0.15">
      <c r="B433" s="34" t="s">
        <v>156</v>
      </c>
      <c r="C433" s="233"/>
      <c r="D433" s="233"/>
      <c r="F433" s="18">
        <v>2</v>
      </c>
      <c r="G433" s="18">
        <v>0</v>
      </c>
      <c r="H433" s="18">
        <v>2</v>
      </c>
      <c r="I433" s="18">
        <v>2</v>
      </c>
      <c r="J433" s="67">
        <v>2</v>
      </c>
      <c r="K433" s="109">
        <f t="shared" si="164"/>
        <v>0.10085728693898136</v>
      </c>
      <c r="L433" s="4">
        <f t="shared" si="165"/>
        <v>0</v>
      </c>
      <c r="M433" s="4">
        <f t="shared" si="166"/>
        <v>0.1519756838905775</v>
      </c>
      <c r="N433" s="4">
        <f t="shared" si="167"/>
        <v>0.17809439002671415</v>
      </c>
      <c r="O433" s="4">
        <f t="shared" si="168"/>
        <v>0.19029495718363465</v>
      </c>
      <c r="P433" s="80"/>
      <c r="Q433" s="80"/>
      <c r="R433" s="80"/>
      <c r="S433" s="80"/>
      <c r="T433" s="80"/>
    </row>
    <row r="434" spans="1:20" ht="15" customHeight="1" x14ac:dyDescent="0.15">
      <c r="B434" s="35" t="s">
        <v>158</v>
      </c>
      <c r="C434" s="88"/>
      <c r="D434" s="88"/>
      <c r="E434" s="36"/>
      <c r="F434" s="19">
        <v>179</v>
      </c>
      <c r="G434" s="19">
        <v>38</v>
      </c>
      <c r="H434" s="19">
        <v>141</v>
      </c>
      <c r="I434" s="19">
        <v>130</v>
      </c>
      <c r="J434" s="72">
        <v>126</v>
      </c>
      <c r="K434" s="113">
        <f t="shared" si="164"/>
        <v>9.0267271810388294</v>
      </c>
      <c r="L434" s="5">
        <f t="shared" si="165"/>
        <v>5.6971514242878563</v>
      </c>
      <c r="M434" s="5">
        <f t="shared" si="166"/>
        <v>10.714285714285714</v>
      </c>
      <c r="N434" s="5">
        <f t="shared" si="167"/>
        <v>11.57613535173642</v>
      </c>
      <c r="O434" s="5">
        <f t="shared" si="168"/>
        <v>11.988582302568981</v>
      </c>
      <c r="P434" s="23"/>
      <c r="Q434" s="23"/>
      <c r="R434" s="23"/>
      <c r="S434" s="23"/>
      <c r="T434" s="80"/>
    </row>
    <row r="435" spans="1:20" ht="15" customHeight="1" x14ac:dyDescent="0.15">
      <c r="B435" s="38" t="s">
        <v>1</v>
      </c>
      <c r="C435" s="78"/>
      <c r="D435" s="78"/>
      <c r="E435" s="28"/>
      <c r="F435" s="39">
        <f>SUM(F424:F434)</f>
        <v>1983</v>
      </c>
      <c r="G435" s="39">
        <f>SUM(G424:G434)</f>
        <v>667</v>
      </c>
      <c r="H435" s="39">
        <f>SUM(H424:H434)</f>
        <v>1316</v>
      </c>
      <c r="I435" s="39">
        <f>SUM(I424:I434)</f>
        <v>1123</v>
      </c>
      <c r="J435" s="68">
        <f>SUM(J424:J434)</f>
        <v>1051</v>
      </c>
      <c r="K435" s="110">
        <f>IF(SUM(K424:K434)&gt;100,"－",SUM(K424:K434))</f>
        <v>99.999999999999972</v>
      </c>
      <c r="L435" s="6">
        <f>IF(SUM(L424:L434)&gt;100,"－",SUM(L424:L434))</f>
        <v>99.999999999999986</v>
      </c>
      <c r="M435" s="6">
        <f>IF(SUM(M424:M434)&gt;100,"－",SUM(M424:M434))</f>
        <v>100.00000000000001</v>
      </c>
      <c r="N435" s="6">
        <f>IF(SUM(N424:N434)&gt;100,"－",SUM(N424:N434))</f>
        <v>100.00000000000001</v>
      </c>
      <c r="O435" s="6">
        <f>IF(SUM(O424:O434)&gt;100,"－",SUM(O424:O434))</f>
        <v>100</v>
      </c>
      <c r="P435" s="23"/>
      <c r="Q435" s="23"/>
      <c r="R435" s="23"/>
      <c r="S435" s="23"/>
    </row>
    <row r="436" spans="1:20" ht="15" customHeight="1" x14ac:dyDescent="0.15">
      <c r="B436" s="38" t="s">
        <v>91</v>
      </c>
      <c r="C436" s="78"/>
      <c r="D436" s="78"/>
      <c r="E436" s="29"/>
      <c r="F436" s="41">
        <v>12.163997701706213</v>
      </c>
      <c r="G436" s="71">
        <v>11.225002741102101</v>
      </c>
      <c r="H436" s="71">
        <v>12.666659684872144</v>
      </c>
      <c r="I436" s="71">
        <v>11.1138375007507</v>
      </c>
      <c r="J436" s="71">
        <v>11.061086674731735</v>
      </c>
      <c r="K436" s="14"/>
      <c r="L436" s="14"/>
      <c r="M436" s="14"/>
      <c r="N436" s="14"/>
      <c r="O436" s="14"/>
      <c r="P436" s="14"/>
      <c r="Q436" s="14"/>
      <c r="R436" s="14"/>
      <c r="S436" s="14"/>
    </row>
    <row r="437" spans="1:20" ht="15" customHeight="1" x14ac:dyDescent="0.15">
      <c r="B437" s="62"/>
      <c r="C437" s="62"/>
      <c r="D437" s="62"/>
      <c r="E437" s="53"/>
      <c r="F437" s="14"/>
      <c r="G437" s="14"/>
      <c r="H437" s="14"/>
      <c r="I437" s="14"/>
      <c r="J437" s="14"/>
      <c r="K437" s="14"/>
      <c r="L437" s="14"/>
      <c r="M437" s="44"/>
    </row>
    <row r="438" spans="1:20" ht="15" customHeight="1" x14ac:dyDescent="0.15">
      <c r="A438" s="1" t="s">
        <v>735</v>
      </c>
    </row>
    <row r="439" spans="1:20" ht="13.65" customHeight="1" x14ac:dyDescent="0.15">
      <c r="B439" s="64"/>
      <c r="C439" s="33"/>
      <c r="D439" s="33"/>
      <c r="E439" s="33"/>
      <c r="F439" s="79"/>
      <c r="G439" s="86"/>
      <c r="H439" s="83" t="s">
        <v>2</v>
      </c>
      <c r="I439" s="86"/>
      <c r="J439" s="86"/>
      <c r="K439" s="106"/>
      <c r="L439" s="86"/>
      <c r="M439" s="83" t="s">
        <v>3</v>
      </c>
      <c r="N439" s="86"/>
      <c r="O439" s="84"/>
    </row>
    <row r="440" spans="1:20" ht="19.2" x14ac:dyDescent="0.15">
      <c r="B440" s="77"/>
      <c r="F440" s="96" t="s">
        <v>512</v>
      </c>
      <c r="G440" s="96" t="s">
        <v>210</v>
      </c>
      <c r="H440" s="96" t="s">
        <v>211</v>
      </c>
      <c r="I440" s="96" t="s">
        <v>514</v>
      </c>
      <c r="J440" s="102" t="s">
        <v>213</v>
      </c>
      <c r="K440" s="105" t="s">
        <v>512</v>
      </c>
      <c r="L440" s="96" t="s">
        <v>210</v>
      </c>
      <c r="M440" s="96" t="s">
        <v>211</v>
      </c>
      <c r="N440" s="96" t="s">
        <v>514</v>
      </c>
      <c r="O440" s="96" t="s">
        <v>213</v>
      </c>
    </row>
    <row r="441" spans="1:20" ht="12" customHeight="1" x14ac:dyDescent="0.15">
      <c r="B441" s="35"/>
      <c r="C441" s="88"/>
      <c r="D441" s="88"/>
      <c r="E441" s="36"/>
      <c r="F441" s="37"/>
      <c r="G441" s="37"/>
      <c r="H441" s="37"/>
      <c r="I441" s="37"/>
      <c r="J441" s="66"/>
      <c r="K441" s="107">
        <f>F$399</f>
        <v>1983</v>
      </c>
      <c r="L441" s="2">
        <f>G$399</f>
        <v>667</v>
      </c>
      <c r="M441" s="2">
        <f>H$399</f>
        <v>1316</v>
      </c>
      <c r="N441" s="2">
        <f>I$399</f>
        <v>1123</v>
      </c>
      <c r="O441" s="2">
        <f>J$399</f>
        <v>1051</v>
      </c>
      <c r="P441" s="90"/>
      <c r="Q441" s="90"/>
      <c r="R441" s="90"/>
      <c r="S441" s="90"/>
    </row>
    <row r="442" spans="1:20" ht="15" customHeight="1" x14ac:dyDescent="0.15">
      <c r="B442" s="34" t="s">
        <v>189</v>
      </c>
      <c r="C442" s="233"/>
      <c r="D442" s="233"/>
      <c r="F442" s="18">
        <v>194</v>
      </c>
      <c r="G442" s="18">
        <v>16</v>
      </c>
      <c r="H442" s="18">
        <v>178</v>
      </c>
      <c r="I442" s="18">
        <v>118</v>
      </c>
      <c r="J442" s="67">
        <v>117</v>
      </c>
      <c r="K442" s="108">
        <f t="shared" ref="K442:K451" si="169">F442/K$388*100</f>
        <v>9.7831568330811898</v>
      </c>
      <c r="L442" s="4">
        <f t="shared" ref="L442:L451" si="170">G442/L$388*100</f>
        <v>2.39880059970015</v>
      </c>
      <c r="M442" s="4">
        <f t="shared" ref="M442:M451" si="171">H442/M$388*100</f>
        <v>13.525835866261399</v>
      </c>
      <c r="N442" s="4">
        <f t="shared" ref="N442:N451" si="172">I442/N$388*100</f>
        <v>10.507569011576136</v>
      </c>
      <c r="O442" s="4">
        <f t="shared" ref="O442:O451" si="173">J442/O$388*100</f>
        <v>11.132254995242626</v>
      </c>
      <c r="P442" s="80"/>
      <c r="Q442" s="80"/>
      <c r="R442" s="80"/>
      <c r="S442" s="80"/>
      <c r="T442" s="80"/>
    </row>
    <row r="443" spans="1:20" ht="15" customHeight="1" x14ac:dyDescent="0.15">
      <c r="B443" s="34" t="s">
        <v>73</v>
      </c>
      <c r="C443" s="233"/>
      <c r="D443" s="233"/>
      <c r="F443" s="18">
        <v>287</v>
      </c>
      <c r="G443" s="18">
        <v>39</v>
      </c>
      <c r="H443" s="18">
        <v>248</v>
      </c>
      <c r="I443" s="18">
        <v>166</v>
      </c>
      <c r="J443" s="67">
        <v>160</v>
      </c>
      <c r="K443" s="109">
        <f t="shared" si="169"/>
        <v>14.473020675743822</v>
      </c>
      <c r="L443" s="4">
        <f t="shared" si="170"/>
        <v>5.8470764617691158</v>
      </c>
      <c r="M443" s="4">
        <f t="shared" si="171"/>
        <v>18.844984802431611</v>
      </c>
      <c r="N443" s="4">
        <f t="shared" si="172"/>
        <v>14.781834372217276</v>
      </c>
      <c r="O443" s="4">
        <f t="shared" si="173"/>
        <v>15.22359657469077</v>
      </c>
      <c r="P443" s="80"/>
      <c r="Q443" s="80"/>
      <c r="R443" s="80"/>
      <c r="S443" s="80"/>
      <c r="T443" s="80"/>
    </row>
    <row r="444" spans="1:20" ht="15" customHeight="1" x14ac:dyDescent="0.15">
      <c r="B444" s="34" t="s">
        <v>74</v>
      </c>
      <c r="C444" s="233"/>
      <c r="D444" s="233"/>
      <c r="F444" s="18">
        <v>522</v>
      </c>
      <c r="G444" s="18">
        <v>125</v>
      </c>
      <c r="H444" s="18">
        <v>397</v>
      </c>
      <c r="I444" s="18">
        <v>334</v>
      </c>
      <c r="J444" s="67">
        <v>320</v>
      </c>
      <c r="K444" s="109">
        <f t="shared" si="169"/>
        <v>26.323751891074131</v>
      </c>
      <c r="L444" s="4">
        <f t="shared" si="170"/>
        <v>18.740629685157419</v>
      </c>
      <c r="M444" s="4">
        <f t="shared" si="171"/>
        <v>30.167173252279632</v>
      </c>
      <c r="N444" s="4">
        <f t="shared" si="172"/>
        <v>29.741763134461262</v>
      </c>
      <c r="O444" s="4">
        <f t="shared" si="173"/>
        <v>30.44719314938154</v>
      </c>
      <c r="P444" s="80"/>
      <c r="Q444" s="80"/>
      <c r="R444" s="80"/>
      <c r="S444" s="80"/>
      <c r="T444" s="80"/>
    </row>
    <row r="445" spans="1:20" ht="15" customHeight="1" x14ac:dyDescent="0.15">
      <c r="B445" s="34" t="s">
        <v>75</v>
      </c>
      <c r="C445" s="233"/>
      <c r="D445" s="233"/>
      <c r="F445" s="18">
        <v>378</v>
      </c>
      <c r="G445" s="18">
        <v>142</v>
      </c>
      <c r="H445" s="18">
        <v>236</v>
      </c>
      <c r="I445" s="18">
        <v>221</v>
      </c>
      <c r="J445" s="67">
        <v>201</v>
      </c>
      <c r="K445" s="109">
        <f t="shared" si="169"/>
        <v>19.062027231467475</v>
      </c>
      <c r="L445" s="4">
        <f t="shared" si="170"/>
        <v>21.289355322338828</v>
      </c>
      <c r="M445" s="4">
        <f t="shared" si="171"/>
        <v>17.933130699088146</v>
      </c>
      <c r="N445" s="4">
        <f t="shared" si="172"/>
        <v>19.679430097951915</v>
      </c>
      <c r="O445" s="4">
        <f t="shared" si="173"/>
        <v>19.124643196955279</v>
      </c>
      <c r="P445" s="80"/>
      <c r="Q445" s="80"/>
      <c r="R445" s="80"/>
      <c r="S445" s="80"/>
      <c r="T445" s="80"/>
    </row>
    <row r="446" spans="1:20" ht="15" customHeight="1" x14ac:dyDescent="0.15">
      <c r="B446" s="34" t="s">
        <v>76</v>
      </c>
      <c r="C446" s="233"/>
      <c r="D446" s="233"/>
      <c r="F446" s="18">
        <v>245</v>
      </c>
      <c r="G446" s="18">
        <v>138</v>
      </c>
      <c r="H446" s="18">
        <v>107</v>
      </c>
      <c r="I446" s="18">
        <v>122</v>
      </c>
      <c r="J446" s="67">
        <v>111</v>
      </c>
      <c r="K446" s="109">
        <f t="shared" si="169"/>
        <v>12.355017650025214</v>
      </c>
      <c r="L446" s="4">
        <f t="shared" si="170"/>
        <v>20.689655172413794</v>
      </c>
      <c r="M446" s="4">
        <f t="shared" si="171"/>
        <v>8.1306990881458976</v>
      </c>
      <c r="N446" s="4">
        <f t="shared" si="172"/>
        <v>10.863757791629563</v>
      </c>
      <c r="O446" s="4">
        <f t="shared" si="173"/>
        <v>10.561370123691722</v>
      </c>
      <c r="P446" s="80"/>
      <c r="Q446" s="80"/>
      <c r="R446" s="80"/>
      <c r="S446" s="80"/>
      <c r="T446" s="80"/>
    </row>
    <row r="447" spans="1:20" ht="15" customHeight="1" x14ac:dyDescent="0.15">
      <c r="B447" s="34" t="s">
        <v>77</v>
      </c>
      <c r="C447" s="233"/>
      <c r="D447" s="233"/>
      <c r="F447" s="18">
        <v>126</v>
      </c>
      <c r="G447" s="18">
        <v>73</v>
      </c>
      <c r="H447" s="18">
        <v>53</v>
      </c>
      <c r="I447" s="18">
        <v>70</v>
      </c>
      <c r="J447" s="67">
        <v>63</v>
      </c>
      <c r="K447" s="109">
        <f t="shared" si="169"/>
        <v>6.3540090771558244</v>
      </c>
      <c r="L447" s="4">
        <f t="shared" si="170"/>
        <v>10.944527736131935</v>
      </c>
      <c r="M447" s="4">
        <f t="shared" si="171"/>
        <v>4.0273556231003038</v>
      </c>
      <c r="N447" s="4">
        <f t="shared" si="172"/>
        <v>6.2333036509349951</v>
      </c>
      <c r="O447" s="4">
        <f t="shared" si="173"/>
        <v>5.9942911512844903</v>
      </c>
      <c r="P447" s="80"/>
      <c r="Q447" s="80"/>
      <c r="R447" s="80"/>
      <c r="S447" s="80"/>
      <c r="T447" s="80"/>
    </row>
    <row r="448" spans="1:20" ht="15" customHeight="1" x14ac:dyDescent="0.15">
      <c r="B448" s="34" t="s">
        <v>80</v>
      </c>
      <c r="C448" s="233"/>
      <c r="D448" s="233"/>
      <c r="F448" s="18">
        <v>145</v>
      </c>
      <c r="G448" s="18">
        <v>96</v>
      </c>
      <c r="H448" s="18">
        <v>49</v>
      </c>
      <c r="I448" s="18">
        <v>57</v>
      </c>
      <c r="J448" s="67">
        <v>47</v>
      </c>
      <c r="K448" s="109">
        <f t="shared" si="169"/>
        <v>7.3121533030761476</v>
      </c>
      <c r="L448" s="4">
        <f t="shared" si="170"/>
        <v>14.392803598200899</v>
      </c>
      <c r="M448" s="4">
        <f t="shared" si="171"/>
        <v>3.7234042553191489</v>
      </c>
      <c r="N448" s="4">
        <f t="shared" si="172"/>
        <v>5.0756901157613532</v>
      </c>
      <c r="O448" s="4">
        <f t="shared" si="173"/>
        <v>4.471931493815414</v>
      </c>
      <c r="P448" s="80"/>
      <c r="Q448" s="80"/>
      <c r="R448" s="80"/>
      <c r="S448" s="80"/>
      <c r="T448" s="80"/>
    </row>
    <row r="449" spans="2:20" ht="15" customHeight="1" x14ac:dyDescent="0.15">
      <c r="B449" s="34" t="s">
        <v>79</v>
      </c>
      <c r="C449" s="233"/>
      <c r="D449" s="233"/>
      <c r="F449" s="18">
        <v>36</v>
      </c>
      <c r="G449" s="18">
        <v>20</v>
      </c>
      <c r="H449" s="18">
        <v>16</v>
      </c>
      <c r="I449" s="18">
        <v>11</v>
      </c>
      <c r="J449" s="67">
        <v>10</v>
      </c>
      <c r="K449" s="109">
        <f t="shared" si="169"/>
        <v>1.8154311649016641</v>
      </c>
      <c r="L449" s="4">
        <f t="shared" si="170"/>
        <v>2.9985007496251872</v>
      </c>
      <c r="M449" s="4">
        <f t="shared" si="171"/>
        <v>1.21580547112462</v>
      </c>
      <c r="N449" s="4">
        <f t="shared" si="172"/>
        <v>0.97951914514692784</v>
      </c>
      <c r="O449" s="4">
        <f t="shared" si="173"/>
        <v>0.95147478591817314</v>
      </c>
      <c r="P449" s="80"/>
      <c r="Q449" s="80"/>
      <c r="R449" s="80"/>
      <c r="S449" s="80"/>
      <c r="T449" s="80"/>
    </row>
    <row r="450" spans="2:20" ht="15" customHeight="1" x14ac:dyDescent="0.15">
      <c r="B450" s="34" t="s">
        <v>371</v>
      </c>
      <c r="C450" s="233"/>
      <c r="D450" s="233"/>
      <c r="F450" s="18">
        <v>26</v>
      </c>
      <c r="G450" s="18">
        <v>14</v>
      </c>
      <c r="H450" s="18">
        <v>12</v>
      </c>
      <c r="I450" s="18">
        <v>3</v>
      </c>
      <c r="J450" s="67">
        <v>2</v>
      </c>
      <c r="K450" s="109">
        <f t="shared" si="169"/>
        <v>1.3111447302067574</v>
      </c>
      <c r="L450" s="4">
        <f t="shared" si="170"/>
        <v>2.0989505247376314</v>
      </c>
      <c r="M450" s="4">
        <f t="shared" si="171"/>
        <v>0.91185410334346495</v>
      </c>
      <c r="N450" s="4">
        <f t="shared" si="172"/>
        <v>0.26714158504007124</v>
      </c>
      <c r="O450" s="4">
        <f t="shared" si="173"/>
        <v>0.19029495718363465</v>
      </c>
      <c r="P450" s="80"/>
      <c r="Q450" s="80"/>
      <c r="R450" s="80"/>
      <c r="S450" s="80"/>
      <c r="T450" s="80"/>
    </row>
    <row r="451" spans="2:20" ht="15" customHeight="1" x14ac:dyDescent="0.15">
      <c r="B451" s="35" t="s">
        <v>158</v>
      </c>
      <c r="C451" s="88"/>
      <c r="D451" s="88"/>
      <c r="E451" s="36"/>
      <c r="F451" s="19">
        <v>24</v>
      </c>
      <c r="G451" s="19">
        <v>4</v>
      </c>
      <c r="H451" s="19">
        <v>20</v>
      </c>
      <c r="I451" s="19">
        <v>21</v>
      </c>
      <c r="J451" s="72">
        <v>20</v>
      </c>
      <c r="K451" s="113">
        <f t="shared" si="169"/>
        <v>1.2102874432677762</v>
      </c>
      <c r="L451" s="5">
        <f t="shared" si="170"/>
        <v>0.59970014992503751</v>
      </c>
      <c r="M451" s="5">
        <f t="shared" si="171"/>
        <v>1.5197568389057752</v>
      </c>
      <c r="N451" s="5">
        <f t="shared" si="172"/>
        <v>1.8699910952804988</v>
      </c>
      <c r="O451" s="5">
        <f t="shared" si="173"/>
        <v>1.9029495718363463</v>
      </c>
      <c r="P451" s="23"/>
      <c r="Q451" s="23"/>
      <c r="R451" s="23"/>
      <c r="S451" s="23"/>
      <c r="T451" s="80"/>
    </row>
    <row r="452" spans="2:20" ht="15" customHeight="1" x14ac:dyDescent="0.15">
      <c r="B452" s="38" t="s">
        <v>1</v>
      </c>
      <c r="C452" s="78"/>
      <c r="D452" s="78"/>
      <c r="E452" s="28"/>
      <c r="F452" s="39">
        <f>SUM(F442:F451)</f>
        <v>1983</v>
      </c>
      <c r="G452" s="39">
        <f>SUM(G442:G451)</f>
        <v>667</v>
      </c>
      <c r="H452" s="39">
        <f>SUM(H442:H451)</f>
        <v>1316</v>
      </c>
      <c r="I452" s="39">
        <f>SUM(I442:I451)</f>
        <v>1123</v>
      </c>
      <c r="J452" s="68">
        <f>SUM(J442:J451)</f>
        <v>1051</v>
      </c>
      <c r="K452" s="110">
        <f>IF(SUM(K442:K451)&gt;100,"－",SUM(K442:K451))</f>
        <v>100</v>
      </c>
      <c r="L452" s="6">
        <f>IF(SUM(L442:L451)&gt;100,"－",SUM(L442:L451))</f>
        <v>100</v>
      </c>
      <c r="M452" s="6">
        <f>IF(SUM(M442:M451)&gt;100,"－",SUM(M442:M451))</f>
        <v>100.00000000000001</v>
      </c>
      <c r="N452" s="6">
        <f>IF(SUM(N442:N451)&gt;100,"－",SUM(N442:N451))</f>
        <v>100</v>
      </c>
      <c r="O452" s="6">
        <f>IF(SUM(O442:O451)&gt;100,"－",SUM(O442:O451))</f>
        <v>100</v>
      </c>
      <c r="P452" s="23"/>
      <c r="Q452" s="23"/>
      <c r="R452" s="23"/>
      <c r="S452" s="23"/>
    </row>
    <row r="453" spans="2:20" ht="15" customHeight="1" x14ac:dyDescent="0.15">
      <c r="B453" s="38" t="s">
        <v>162</v>
      </c>
      <c r="C453" s="78"/>
      <c r="D453" s="78"/>
      <c r="E453" s="29"/>
      <c r="F453" s="41">
        <v>4.5319040326697291</v>
      </c>
      <c r="G453" s="71">
        <v>6.4992458521870287</v>
      </c>
      <c r="H453" s="71">
        <v>3.5254629629629628</v>
      </c>
      <c r="I453" s="71">
        <v>3.8675136116152449</v>
      </c>
      <c r="J453" s="71">
        <v>3.7274490785645007</v>
      </c>
      <c r="K453" s="14"/>
      <c r="L453" s="14"/>
      <c r="M453" s="14"/>
      <c r="N453" s="14"/>
      <c r="O453" s="14"/>
      <c r="P453" s="14"/>
      <c r="Q453" s="14"/>
      <c r="R453" s="14"/>
      <c r="S453" s="14"/>
    </row>
    <row r="454" spans="2:20" ht="15" customHeight="1" x14ac:dyDescent="0.15">
      <c r="B454" s="38" t="s">
        <v>108</v>
      </c>
      <c r="C454" s="78"/>
      <c r="D454" s="78"/>
      <c r="E454" s="28"/>
      <c r="F454" s="47">
        <v>58</v>
      </c>
      <c r="G454" s="47">
        <v>58</v>
      </c>
      <c r="H454" s="47">
        <v>46</v>
      </c>
      <c r="I454" s="47">
        <v>25</v>
      </c>
      <c r="J454" s="47">
        <v>25</v>
      </c>
      <c r="K454" s="14"/>
      <c r="L454" s="14"/>
      <c r="M454" s="14"/>
      <c r="N454" s="14"/>
      <c r="O454" s="14"/>
      <c r="P454" s="14"/>
      <c r="Q454" s="14"/>
      <c r="R454" s="14"/>
      <c r="S454" s="14"/>
    </row>
    <row r="455" spans="2:20" ht="15" customHeight="1" x14ac:dyDescent="0.15">
      <c r="B455" s="85" t="s">
        <v>150</v>
      </c>
      <c r="C455" s="22"/>
      <c r="D455" s="22"/>
      <c r="F455" s="1"/>
      <c r="G455" s="1"/>
      <c r="N455" s="31"/>
    </row>
    <row r="456" spans="2:20" ht="13.65" customHeight="1" x14ac:dyDescent="0.15">
      <c r="B456" s="64"/>
      <c r="C456" s="33"/>
      <c r="D456" s="33"/>
      <c r="E456" s="33"/>
      <c r="F456" s="79"/>
      <c r="G456" s="86"/>
      <c r="H456" s="83" t="s">
        <v>2</v>
      </c>
      <c r="I456" s="86"/>
      <c r="J456" s="86"/>
      <c r="K456" s="106"/>
      <c r="L456" s="86"/>
      <c r="M456" s="83" t="s">
        <v>3</v>
      </c>
      <c r="N456" s="86"/>
      <c r="O456" s="84"/>
    </row>
    <row r="457" spans="2:20" ht="22.65" customHeight="1" x14ac:dyDescent="0.15">
      <c r="B457" s="34"/>
      <c r="E457" s="75"/>
      <c r="F457" s="96" t="s">
        <v>512</v>
      </c>
      <c r="G457" s="96" t="s">
        <v>210</v>
      </c>
      <c r="H457" s="96" t="s">
        <v>211</v>
      </c>
      <c r="I457" s="96" t="s">
        <v>514</v>
      </c>
      <c r="J457" s="102" t="s">
        <v>213</v>
      </c>
      <c r="K457" s="105" t="s">
        <v>512</v>
      </c>
      <c r="L457" s="96" t="s">
        <v>210</v>
      </c>
      <c r="M457" s="96" t="s">
        <v>211</v>
      </c>
      <c r="N457" s="96" t="s">
        <v>514</v>
      </c>
      <c r="O457" s="96" t="s">
        <v>213</v>
      </c>
    </row>
    <row r="458" spans="2:20" ht="12" customHeight="1" x14ac:dyDescent="0.15">
      <c r="B458" s="35"/>
      <c r="C458" s="36"/>
      <c r="D458" s="36"/>
      <c r="E458" s="76"/>
      <c r="F458" s="37"/>
      <c r="G458" s="37"/>
      <c r="H458" s="37"/>
      <c r="I458" s="37"/>
      <c r="J458" s="66"/>
      <c r="K458" s="107">
        <f>F$399</f>
        <v>1983</v>
      </c>
      <c r="L458" s="2">
        <f>G$399</f>
        <v>667</v>
      </c>
      <c r="M458" s="2">
        <f>H$399</f>
        <v>1316</v>
      </c>
      <c r="N458" s="2">
        <f>I$399</f>
        <v>1123</v>
      </c>
      <c r="O458" s="2">
        <f>J$399</f>
        <v>1051</v>
      </c>
    </row>
    <row r="459" spans="2:20" ht="15" customHeight="1" x14ac:dyDescent="0.15">
      <c r="B459" s="34" t="s">
        <v>189</v>
      </c>
      <c r="F459" s="18">
        <v>194</v>
      </c>
      <c r="G459" s="18">
        <v>16</v>
      </c>
      <c r="H459" s="18">
        <v>178</v>
      </c>
      <c r="I459" s="18">
        <v>118</v>
      </c>
      <c r="J459" s="67">
        <v>117</v>
      </c>
      <c r="K459" s="109">
        <f t="shared" ref="K459:K468" si="174">F459/K$388*100</f>
        <v>9.7831568330811898</v>
      </c>
      <c r="L459" s="24">
        <f t="shared" ref="L459:L468" si="175">G459/L$388*100</f>
        <v>2.39880059970015</v>
      </c>
      <c r="M459" s="4">
        <f t="shared" ref="M459:M468" si="176">H459/M$388*100</f>
        <v>13.525835866261399</v>
      </c>
      <c r="N459" s="4">
        <f t="shared" ref="N459:N468" si="177">I459/N$388*100</f>
        <v>10.507569011576136</v>
      </c>
      <c r="O459" s="4">
        <f t="shared" ref="O459:O468" si="178">J459/O$388*100</f>
        <v>11.132254995242626</v>
      </c>
      <c r="T459" s="80"/>
    </row>
    <row r="460" spans="2:20" ht="15" customHeight="1" x14ac:dyDescent="0.15">
      <c r="B460" s="34" t="s">
        <v>73</v>
      </c>
      <c r="F460" s="18">
        <v>122</v>
      </c>
      <c r="G460" s="18">
        <v>58</v>
      </c>
      <c r="H460" s="18">
        <v>64</v>
      </c>
      <c r="I460" s="18">
        <v>91</v>
      </c>
      <c r="J460" s="67">
        <v>83</v>
      </c>
      <c r="K460" s="109">
        <f t="shared" si="174"/>
        <v>6.1522945032778615</v>
      </c>
      <c r="L460" s="24">
        <f t="shared" si="175"/>
        <v>8.695652173913043</v>
      </c>
      <c r="M460" s="4">
        <f t="shared" si="176"/>
        <v>4.86322188449848</v>
      </c>
      <c r="N460" s="4">
        <f t="shared" si="177"/>
        <v>8.1032947462154947</v>
      </c>
      <c r="O460" s="4">
        <f t="shared" si="178"/>
        <v>7.897240723120837</v>
      </c>
      <c r="T460" s="80"/>
    </row>
    <row r="461" spans="2:20" ht="15" customHeight="1" x14ac:dyDescent="0.15">
      <c r="B461" s="34" t="s">
        <v>74</v>
      </c>
      <c r="F461" s="18">
        <v>362</v>
      </c>
      <c r="G461" s="18">
        <v>141</v>
      </c>
      <c r="H461" s="18">
        <v>221</v>
      </c>
      <c r="I461" s="18">
        <v>198</v>
      </c>
      <c r="J461" s="67">
        <v>186</v>
      </c>
      <c r="K461" s="109">
        <f t="shared" si="174"/>
        <v>18.255168935955624</v>
      </c>
      <c r="L461" s="24">
        <f t="shared" si="175"/>
        <v>21.139430284857571</v>
      </c>
      <c r="M461" s="4">
        <f t="shared" si="176"/>
        <v>16.793313069908812</v>
      </c>
      <c r="N461" s="4">
        <f t="shared" si="177"/>
        <v>17.6313446126447</v>
      </c>
      <c r="O461" s="4">
        <f t="shared" si="178"/>
        <v>17.697431018078021</v>
      </c>
      <c r="T461" s="80"/>
    </row>
    <row r="462" spans="2:20" ht="15" customHeight="1" x14ac:dyDescent="0.15">
      <c r="B462" s="34" t="s">
        <v>75</v>
      </c>
      <c r="F462" s="18">
        <v>410</v>
      </c>
      <c r="G462" s="18">
        <v>170</v>
      </c>
      <c r="H462" s="18">
        <v>240</v>
      </c>
      <c r="I462" s="18">
        <v>207</v>
      </c>
      <c r="J462" s="67">
        <v>188</v>
      </c>
      <c r="K462" s="109">
        <f t="shared" si="174"/>
        <v>20.675743822491174</v>
      </c>
      <c r="L462" s="24">
        <f t="shared" si="175"/>
        <v>25.487256371814095</v>
      </c>
      <c r="M462" s="4">
        <f t="shared" si="176"/>
        <v>18.237082066869302</v>
      </c>
      <c r="N462" s="4">
        <f t="shared" si="177"/>
        <v>18.432769367764916</v>
      </c>
      <c r="O462" s="4">
        <f t="shared" si="178"/>
        <v>17.887725975261656</v>
      </c>
      <c r="T462" s="80"/>
    </row>
    <row r="463" spans="2:20" ht="15" customHeight="1" x14ac:dyDescent="0.15">
      <c r="B463" s="34" t="s">
        <v>76</v>
      </c>
      <c r="F463" s="18">
        <v>310</v>
      </c>
      <c r="G463" s="18">
        <v>128</v>
      </c>
      <c r="H463" s="18">
        <v>182</v>
      </c>
      <c r="I463" s="18">
        <v>175</v>
      </c>
      <c r="J463" s="67">
        <v>159</v>
      </c>
      <c r="K463" s="109">
        <f t="shared" si="174"/>
        <v>15.632879475542108</v>
      </c>
      <c r="L463" s="24">
        <f t="shared" si="175"/>
        <v>19.1904047976012</v>
      </c>
      <c r="M463" s="4">
        <f t="shared" si="176"/>
        <v>13.829787234042554</v>
      </c>
      <c r="N463" s="4">
        <f t="shared" si="177"/>
        <v>15.58325912733749</v>
      </c>
      <c r="O463" s="4">
        <f t="shared" si="178"/>
        <v>15.128449096098953</v>
      </c>
      <c r="T463" s="80"/>
    </row>
    <row r="464" spans="2:20" ht="15" customHeight="1" x14ac:dyDescent="0.15">
      <c r="B464" s="34" t="s">
        <v>77</v>
      </c>
      <c r="F464" s="18">
        <v>142</v>
      </c>
      <c r="G464" s="18">
        <v>55</v>
      </c>
      <c r="H464" s="18">
        <v>87</v>
      </c>
      <c r="I464" s="18">
        <v>83</v>
      </c>
      <c r="J464" s="67">
        <v>79</v>
      </c>
      <c r="K464" s="109">
        <f t="shared" si="174"/>
        <v>7.1608673726676759</v>
      </c>
      <c r="L464" s="24">
        <f t="shared" si="175"/>
        <v>8.2458770614692654</v>
      </c>
      <c r="M464" s="4">
        <f t="shared" si="176"/>
        <v>6.6109422492401215</v>
      </c>
      <c r="N464" s="4">
        <f t="shared" si="177"/>
        <v>7.3909171861086378</v>
      </c>
      <c r="O464" s="4">
        <f t="shared" si="178"/>
        <v>7.5166508087535684</v>
      </c>
      <c r="T464" s="80"/>
    </row>
    <row r="465" spans="1:20" ht="15" customHeight="1" x14ac:dyDescent="0.15">
      <c r="B465" s="34" t="s">
        <v>80</v>
      </c>
      <c r="F465" s="18">
        <v>197</v>
      </c>
      <c r="G465" s="18">
        <v>51</v>
      </c>
      <c r="H465" s="18">
        <v>146</v>
      </c>
      <c r="I465" s="18">
        <v>102</v>
      </c>
      <c r="J465" s="67">
        <v>94</v>
      </c>
      <c r="K465" s="109">
        <f t="shared" si="174"/>
        <v>9.9344427634896615</v>
      </c>
      <c r="L465" s="24">
        <f t="shared" si="175"/>
        <v>7.6461769115442282</v>
      </c>
      <c r="M465" s="4">
        <f t="shared" si="176"/>
        <v>11.094224924012158</v>
      </c>
      <c r="N465" s="4">
        <f t="shared" si="177"/>
        <v>9.0828138913624219</v>
      </c>
      <c r="O465" s="4">
        <f t="shared" si="178"/>
        <v>8.943862987630828</v>
      </c>
      <c r="T465" s="80"/>
    </row>
    <row r="466" spans="1:20" ht="15" customHeight="1" x14ac:dyDescent="0.15">
      <c r="B466" s="34" t="s">
        <v>79</v>
      </c>
      <c r="F466" s="18">
        <v>62</v>
      </c>
      <c r="G466" s="18">
        <v>13</v>
      </c>
      <c r="H466" s="18">
        <v>49</v>
      </c>
      <c r="I466" s="18">
        <v>23</v>
      </c>
      <c r="J466" s="67">
        <v>23</v>
      </c>
      <c r="K466" s="109">
        <f t="shared" si="174"/>
        <v>3.1265758951084215</v>
      </c>
      <c r="L466" s="24">
        <f t="shared" si="175"/>
        <v>1.9490254872563717</v>
      </c>
      <c r="M466" s="4">
        <f t="shared" si="176"/>
        <v>3.7234042553191489</v>
      </c>
      <c r="N466" s="4">
        <f t="shared" si="177"/>
        <v>2.0480854853072126</v>
      </c>
      <c r="O466" s="4">
        <f t="shared" si="178"/>
        <v>2.1883920076117986</v>
      </c>
      <c r="T466" s="80"/>
    </row>
    <row r="467" spans="1:20" ht="15" customHeight="1" x14ac:dyDescent="0.15">
      <c r="B467" s="34" t="s">
        <v>78</v>
      </c>
      <c r="F467" s="18">
        <v>33</v>
      </c>
      <c r="G467" s="18">
        <v>3</v>
      </c>
      <c r="H467" s="18">
        <v>30</v>
      </c>
      <c r="I467" s="18">
        <v>12</v>
      </c>
      <c r="J467" s="67">
        <v>12</v>
      </c>
      <c r="K467" s="109">
        <f t="shared" si="174"/>
        <v>1.6641452344931922</v>
      </c>
      <c r="L467" s="24">
        <f t="shared" si="175"/>
        <v>0.4497751124437781</v>
      </c>
      <c r="M467" s="4">
        <f t="shared" si="176"/>
        <v>2.2796352583586628</v>
      </c>
      <c r="N467" s="4">
        <f t="shared" si="177"/>
        <v>1.068566340160285</v>
      </c>
      <c r="O467" s="4">
        <f t="shared" si="178"/>
        <v>1.1417697431018079</v>
      </c>
      <c r="T467" s="80"/>
    </row>
    <row r="468" spans="1:20" ht="15" customHeight="1" x14ac:dyDescent="0.15">
      <c r="B468" s="35" t="s">
        <v>158</v>
      </c>
      <c r="C468" s="36"/>
      <c r="D468" s="36"/>
      <c r="E468" s="36"/>
      <c r="F468" s="19">
        <v>151</v>
      </c>
      <c r="G468" s="19">
        <v>32</v>
      </c>
      <c r="H468" s="19">
        <v>119</v>
      </c>
      <c r="I468" s="19">
        <v>114</v>
      </c>
      <c r="J468" s="72">
        <v>110</v>
      </c>
      <c r="K468" s="113">
        <f t="shared" si="174"/>
        <v>7.6147251638930911</v>
      </c>
      <c r="L468" s="26">
        <f t="shared" si="175"/>
        <v>4.7976011994003001</v>
      </c>
      <c r="M468" s="5">
        <f t="shared" si="176"/>
        <v>9.0425531914893629</v>
      </c>
      <c r="N468" s="5">
        <f t="shared" si="177"/>
        <v>10.151380231522706</v>
      </c>
      <c r="O468" s="5">
        <f t="shared" si="178"/>
        <v>10.466222645099906</v>
      </c>
      <c r="T468" s="80"/>
    </row>
    <row r="469" spans="1:20" ht="15" customHeight="1" x14ac:dyDescent="0.15">
      <c r="B469" s="38" t="s">
        <v>1</v>
      </c>
      <c r="C469" s="28"/>
      <c r="D469" s="28"/>
      <c r="E469" s="29"/>
      <c r="F469" s="39">
        <f t="shared" ref="F469:O469" si="179">SUM(F459:F468)</f>
        <v>1983</v>
      </c>
      <c r="G469" s="39">
        <f t="shared" si="179"/>
        <v>667</v>
      </c>
      <c r="H469" s="39">
        <f t="shared" si="179"/>
        <v>1316</v>
      </c>
      <c r="I469" s="39">
        <f t="shared" si="179"/>
        <v>1123</v>
      </c>
      <c r="J469" s="68">
        <f t="shared" si="179"/>
        <v>1051</v>
      </c>
      <c r="K469" s="110">
        <f t="shared" si="179"/>
        <v>100</v>
      </c>
      <c r="L469" s="25">
        <f t="shared" si="179"/>
        <v>100.00000000000003</v>
      </c>
      <c r="M469" s="6">
        <f t="shared" si="179"/>
        <v>100.00000000000001</v>
      </c>
      <c r="N469" s="6">
        <f t="shared" si="179"/>
        <v>100</v>
      </c>
      <c r="O469" s="6">
        <f t="shared" si="179"/>
        <v>99.999999999999986</v>
      </c>
    </row>
    <row r="470" spans="1:20" ht="15" customHeight="1" x14ac:dyDescent="0.15">
      <c r="B470" s="38" t="s">
        <v>107</v>
      </c>
      <c r="C470" s="28"/>
      <c r="D470" s="28"/>
      <c r="E470" s="29"/>
      <c r="F470" s="40">
        <v>5.9686586858879362</v>
      </c>
      <c r="G470" s="40">
        <v>5.6664644362176446</v>
      </c>
      <c r="H470" s="40">
        <v>6.1289705894306579</v>
      </c>
      <c r="I470" s="40">
        <v>5.5719850858385831</v>
      </c>
      <c r="J470" s="40">
        <v>5.5723204305087357</v>
      </c>
    </row>
    <row r="471" spans="1:20" ht="15" customHeight="1" x14ac:dyDescent="0.15">
      <c r="B471" s="38" t="s">
        <v>108</v>
      </c>
      <c r="C471" s="28"/>
      <c r="D471" s="28"/>
      <c r="E471" s="29"/>
      <c r="F471" s="41">
        <v>50</v>
      </c>
      <c r="G471" s="71">
        <v>21.875</v>
      </c>
      <c r="H471" s="71">
        <v>50</v>
      </c>
      <c r="I471" s="71">
        <v>50</v>
      </c>
      <c r="J471" s="71">
        <v>50</v>
      </c>
    </row>
    <row r="472" spans="1:20" ht="15" customHeight="1" x14ac:dyDescent="0.15">
      <c r="B472" s="62"/>
      <c r="C472" s="45"/>
      <c r="D472" s="45"/>
      <c r="E472" s="45"/>
      <c r="F472" s="111"/>
      <c r="G472" s="111"/>
      <c r="H472" s="111"/>
      <c r="I472" s="111"/>
      <c r="J472" s="111"/>
    </row>
    <row r="473" spans="1:20" ht="15" customHeight="1" x14ac:dyDescent="0.15">
      <c r="A473" s="1" t="s">
        <v>736</v>
      </c>
      <c r="B473" s="22"/>
      <c r="C473" s="22"/>
      <c r="D473" s="22"/>
      <c r="F473" s="1"/>
      <c r="G473" s="1"/>
    </row>
    <row r="474" spans="1:20" ht="13.65" customHeight="1" x14ac:dyDescent="0.15">
      <c r="B474" s="64"/>
      <c r="C474" s="33"/>
      <c r="D474" s="33"/>
      <c r="E474" s="33"/>
      <c r="F474" s="79"/>
      <c r="G474" s="86"/>
      <c r="H474" s="83" t="s">
        <v>2</v>
      </c>
      <c r="I474" s="86"/>
      <c r="J474" s="86"/>
      <c r="K474" s="106"/>
      <c r="L474" s="86"/>
      <c r="M474" s="83" t="s">
        <v>3</v>
      </c>
      <c r="N474" s="86"/>
      <c r="O474" s="84"/>
    </row>
    <row r="475" spans="1:20" ht="19.2" x14ac:dyDescent="0.15">
      <c r="B475" s="77"/>
      <c r="F475" s="96" t="s">
        <v>512</v>
      </c>
      <c r="G475" s="96" t="s">
        <v>210</v>
      </c>
      <c r="H475" s="96" t="s">
        <v>211</v>
      </c>
      <c r="I475" s="96" t="s">
        <v>514</v>
      </c>
      <c r="J475" s="102" t="s">
        <v>213</v>
      </c>
      <c r="K475" s="105" t="s">
        <v>512</v>
      </c>
      <c r="L475" s="96" t="s">
        <v>210</v>
      </c>
      <c r="M475" s="96" t="s">
        <v>211</v>
      </c>
      <c r="N475" s="96" t="s">
        <v>514</v>
      </c>
      <c r="O475" s="96" t="s">
        <v>213</v>
      </c>
    </row>
    <row r="476" spans="1:20" ht="12" customHeight="1" x14ac:dyDescent="0.15">
      <c r="B476" s="35"/>
      <c r="C476" s="88"/>
      <c r="D476" s="88"/>
      <c r="E476" s="36"/>
      <c r="F476" s="37"/>
      <c r="G476" s="37"/>
      <c r="H476" s="37"/>
      <c r="I476" s="37"/>
      <c r="J476" s="66"/>
      <c r="K476" s="107">
        <f>F488</f>
        <v>1983</v>
      </c>
      <c r="L476" s="2">
        <f>G488</f>
        <v>667</v>
      </c>
      <c r="M476" s="2">
        <f>H488</f>
        <v>1316</v>
      </c>
      <c r="N476" s="2">
        <f>I488</f>
        <v>1123</v>
      </c>
      <c r="O476" s="2">
        <f>J488</f>
        <v>1051</v>
      </c>
      <c r="P476" s="90"/>
      <c r="Q476" s="90"/>
      <c r="R476" s="90"/>
      <c r="S476" s="90"/>
    </row>
    <row r="477" spans="1:20" ht="15" customHeight="1" x14ac:dyDescent="0.15">
      <c r="B477" s="34" t="s">
        <v>187</v>
      </c>
      <c r="C477" s="233"/>
      <c r="D477" s="233"/>
      <c r="F477" s="17">
        <v>177</v>
      </c>
      <c r="G477" s="17">
        <v>15</v>
      </c>
      <c r="H477" s="17">
        <v>162</v>
      </c>
      <c r="I477" s="17">
        <v>107</v>
      </c>
      <c r="J477" s="103">
        <v>106</v>
      </c>
      <c r="K477" s="108">
        <f t="shared" ref="K477:K487" si="180">F477/K$388*100</f>
        <v>8.9258698940998489</v>
      </c>
      <c r="L477" s="3">
        <f t="shared" ref="L477:L487" si="181">G477/L$388*100</f>
        <v>2.2488755622188905</v>
      </c>
      <c r="M477" s="3">
        <f t="shared" ref="M477:M487" si="182">H477/M$388*100</f>
        <v>12.310030395136778</v>
      </c>
      <c r="N477" s="3">
        <f t="shared" ref="N477:N487" si="183">I477/N$388*100</f>
        <v>9.5280498664292068</v>
      </c>
      <c r="O477" s="3">
        <f t="shared" ref="O477:O487" si="184">J477/O$388*100</f>
        <v>10.085632730732636</v>
      </c>
      <c r="P477" s="80"/>
      <c r="Q477" s="80"/>
      <c r="R477" s="80"/>
      <c r="S477" s="80"/>
      <c r="T477" s="80"/>
    </row>
    <row r="478" spans="1:20" ht="15" customHeight="1" x14ac:dyDescent="0.15">
      <c r="B478" s="34" t="s">
        <v>87</v>
      </c>
      <c r="C478" s="233"/>
      <c r="D478" s="233"/>
      <c r="F478" s="18">
        <v>646</v>
      </c>
      <c r="G478" s="18">
        <v>265</v>
      </c>
      <c r="H478" s="18">
        <v>381</v>
      </c>
      <c r="I478" s="18">
        <v>376</v>
      </c>
      <c r="J478" s="67">
        <v>348</v>
      </c>
      <c r="K478" s="109">
        <f t="shared" si="180"/>
        <v>32.576903681290972</v>
      </c>
      <c r="L478" s="4">
        <f t="shared" si="181"/>
        <v>39.730134932533737</v>
      </c>
      <c r="M478" s="4">
        <f t="shared" si="182"/>
        <v>28.951367781155014</v>
      </c>
      <c r="N478" s="4">
        <f t="shared" si="183"/>
        <v>33.48174532502226</v>
      </c>
      <c r="O478" s="4">
        <f t="shared" si="184"/>
        <v>33.111322549952426</v>
      </c>
      <c r="P478" s="80"/>
      <c r="Q478" s="80"/>
      <c r="R478" s="80"/>
      <c r="S478" s="80"/>
      <c r="T478" s="80"/>
    </row>
    <row r="479" spans="1:20" ht="15" customHeight="1" x14ac:dyDescent="0.15">
      <c r="B479" s="34" t="s">
        <v>88</v>
      </c>
      <c r="C479" s="233"/>
      <c r="D479" s="233"/>
      <c r="F479" s="18">
        <v>700</v>
      </c>
      <c r="G479" s="18">
        <v>287</v>
      </c>
      <c r="H479" s="18">
        <v>413</v>
      </c>
      <c r="I479" s="18">
        <v>378</v>
      </c>
      <c r="J479" s="67">
        <v>347</v>
      </c>
      <c r="K479" s="109">
        <f t="shared" si="180"/>
        <v>35.300050428643473</v>
      </c>
      <c r="L479" s="4">
        <f t="shared" si="181"/>
        <v>43.028485757121437</v>
      </c>
      <c r="M479" s="4">
        <f t="shared" si="182"/>
        <v>31.382978723404253</v>
      </c>
      <c r="N479" s="4">
        <f t="shared" si="183"/>
        <v>33.659839715048975</v>
      </c>
      <c r="O479" s="4">
        <f t="shared" si="184"/>
        <v>33.016175071360607</v>
      </c>
      <c r="P479" s="80"/>
      <c r="Q479" s="80"/>
      <c r="R479" s="80"/>
      <c r="S479" s="80"/>
      <c r="T479" s="80"/>
    </row>
    <row r="480" spans="1:20" ht="15" customHeight="1" x14ac:dyDescent="0.15">
      <c r="B480" s="34" t="s">
        <v>89</v>
      </c>
      <c r="C480" s="233"/>
      <c r="D480" s="233"/>
      <c r="F480" s="18">
        <v>197</v>
      </c>
      <c r="G480" s="18">
        <v>51</v>
      </c>
      <c r="H480" s="18">
        <v>146</v>
      </c>
      <c r="I480" s="18">
        <v>102</v>
      </c>
      <c r="J480" s="67">
        <v>94</v>
      </c>
      <c r="K480" s="109">
        <f t="shared" si="180"/>
        <v>9.9344427634896615</v>
      </c>
      <c r="L480" s="4">
        <f t="shared" si="181"/>
        <v>7.6461769115442282</v>
      </c>
      <c r="M480" s="4">
        <f t="shared" si="182"/>
        <v>11.094224924012158</v>
      </c>
      <c r="N480" s="4">
        <f t="shared" si="183"/>
        <v>9.0828138913624219</v>
      </c>
      <c r="O480" s="4">
        <f t="shared" si="184"/>
        <v>8.943862987630828</v>
      </c>
      <c r="P480" s="80"/>
      <c r="Q480" s="80"/>
      <c r="R480" s="80"/>
      <c r="S480" s="80"/>
      <c r="T480" s="80"/>
    </row>
    <row r="481" spans="1:20" ht="15" customHeight="1" x14ac:dyDescent="0.15">
      <c r="B481" s="34" t="s">
        <v>90</v>
      </c>
      <c r="C481" s="233"/>
      <c r="D481" s="233"/>
      <c r="F481" s="18">
        <v>62</v>
      </c>
      <c r="G481" s="18">
        <v>13</v>
      </c>
      <c r="H481" s="18">
        <v>49</v>
      </c>
      <c r="I481" s="18">
        <v>23</v>
      </c>
      <c r="J481" s="67">
        <v>23</v>
      </c>
      <c r="K481" s="109">
        <f t="shared" si="180"/>
        <v>3.1265758951084215</v>
      </c>
      <c r="L481" s="4">
        <f t="shared" si="181"/>
        <v>1.9490254872563717</v>
      </c>
      <c r="M481" s="4">
        <f t="shared" si="182"/>
        <v>3.7234042553191489</v>
      </c>
      <c r="N481" s="4">
        <f t="shared" si="183"/>
        <v>2.0480854853072126</v>
      </c>
      <c r="O481" s="4">
        <f t="shared" si="184"/>
        <v>2.1883920076117986</v>
      </c>
      <c r="P481" s="80"/>
      <c r="Q481" s="80"/>
      <c r="R481" s="80"/>
      <c r="S481" s="80"/>
      <c r="T481" s="80"/>
    </row>
    <row r="482" spans="1:20" ht="15" customHeight="1" x14ac:dyDescent="0.15">
      <c r="B482" s="34" t="s">
        <v>153</v>
      </c>
      <c r="C482" s="233"/>
      <c r="D482" s="233"/>
      <c r="F482" s="18">
        <v>16</v>
      </c>
      <c r="G482" s="18">
        <v>3</v>
      </c>
      <c r="H482" s="18">
        <v>13</v>
      </c>
      <c r="I482" s="18">
        <v>5</v>
      </c>
      <c r="J482" s="67">
        <v>5</v>
      </c>
      <c r="K482" s="109">
        <f t="shared" si="180"/>
        <v>0.80685829551185084</v>
      </c>
      <c r="L482" s="4">
        <f t="shared" si="181"/>
        <v>0.4497751124437781</v>
      </c>
      <c r="M482" s="4">
        <f t="shared" si="182"/>
        <v>0.9878419452887538</v>
      </c>
      <c r="N482" s="4">
        <f t="shared" si="183"/>
        <v>0.44523597506678536</v>
      </c>
      <c r="O482" s="4">
        <f t="shared" si="184"/>
        <v>0.47573739295908657</v>
      </c>
      <c r="P482" s="80"/>
      <c r="Q482" s="80"/>
      <c r="R482" s="80"/>
      <c r="S482" s="80"/>
      <c r="T482" s="80"/>
    </row>
    <row r="483" spans="1:20" ht="15" customHeight="1" x14ac:dyDescent="0.15">
      <c r="B483" s="34" t="s">
        <v>154</v>
      </c>
      <c r="C483" s="233"/>
      <c r="D483" s="233"/>
      <c r="F483" s="18">
        <v>7</v>
      </c>
      <c r="G483" s="18">
        <v>0</v>
      </c>
      <c r="H483" s="18">
        <v>7</v>
      </c>
      <c r="I483" s="18">
        <v>2</v>
      </c>
      <c r="J483" s="67">
        <v>2</v>
      </c>
      <c r="K483" s="109">
        <f t="shared" si="180"/>
        <v>0.3530005042864347</v>
      </c>
      <c r="L483" s="4">
        <f t="shared" si="181"/>
        <v>0</v>
      </c>
      <c r="M483" s="4">
        <f t="shared" si="182"/>
        <v>0.53191489361702127</v>
      </c>
      <c r="N483" s="4">
        <f t="shared" si="183"/>
        <v>0.17809439002671415</v>
      </c>
      <c r="O483" s="4">
        <f t="shared" si="184"/>
        <v>0.19029495718363465</v>
      </c>
      <c r="P483" s="80"/>
      <c r="Q483" s="80"/>
      <c r="R483" s="80"/>
      <c r="S483" s="80"/>
      <c r="T483" s="80"/>
    </row>
    <row r="484" spans="1:20" ht="15" customHeight="1" x14ac:dyDescent="0.15">
      <c r="B484" s="34" t="s">
        <v>155</v>
      </c>
      <c r="C484" s="233"/>
      <c r="D484" s="233"/>
      <c r="F484" s="18">
        <v>3</v>
      </c>
      <c r="G484" s="18">
        <v>0</v>
      </c>
      <c r="H484" s="18">
        <v>3</v>
      </c>
      <c r="I484" s="18">
        <v>1</v>
      </c>
      <c r="J484" s="67">
        <v>1</v>
      </c>
      <c r="K484" s="109">
        <f t="shared" si="180"/>
        <v>0.15128593040847202</v>
      </c>
      <c r="L484" s="4">
        <f t="shared" si="181"/>
        <v>0</v>
      </c>
      <c r="M484" s="4">
        <f t="shared" si="182"/>
        <v>0.22796352583586624</v>
      </c>
      <c r="N484" s="4">
        <f t="shared" si="183"/>
        <v>8.9047195013357075E-2</v>
      </c>
      <c r="O484" s="4">
        <f t="shared" si="184"/>
        <v>9.5147478591817325E-2</v>
      </c>
      <c r="P484" s="80"/>
      <c r="Q484" s="80"/>
      <c r="R484" s="80"/>
      <c r="S484" s="80"/>
      <c r="T484" s="80"/>
    </row>
    <row r="485" spans="1:20" ht="15" customHeight="1" x14ac:dyDescent="0.15">
      <c r="B485" s="34" t="s">
        <v>159</v>
      </c>
      <c r="C485" s="233"/>
      <c r="D485" s="233"/>
      <c r="F485" s="18">
        <v>3</v>
      </c>
      <c r="G485" s="18">
        <v>0</v>
      </c>
      <c r="H485" s="18">
        <v>3</v>
      </c>
      <c r="I485" s="18">
        <v>2</v>
      </c>
      <c r="J485" s="67">
        <v>2</v>
      </c>
      <c r="K485" s="109">
        <f t="shared" si="180"/>
        <v>0.15128593040847202</v>
      </c>
      <c r="L485" s="4">
        <f t="shared" si="181"/>
        <v>0</v>
      </c>
      <c r="M485" s="4">
        <f t="shared" si="182"/>
        <v>0.22796352583586624</v>
      </c>
      <c r="N485" s="4">
        <f t="shared" si="183"/>
        <v>0.17809439002671415</v>
      </c>
      <c r="O485" s="4">
        <f t="shared" si="184"/>
        <v>0.19029495718363465</v>
      </c>
      <c r="P485" s="80"/>
      <c r="Q485" s="80"/>
      <c r="R485" s="80"/>
      <c r="S485" s="80"/>
      <c r="T485" s="80"/>
    </row>
    <row r="486" spans="1:20" ht="15" customHeight="1" x14ac:dyDescent="0.15">
      <c r="B486" s="34" t="s">
        <v>156</v>
      </c>
      <c r="C486" s="233"/>
      <c r="D486" s="233"/>
      <c r="F486" s="18">
        <v>4</v>
      </c>
      <c r="G486" s="18">
        <v>0</v>
      </c>
      <c r="H486" s="18">
        <v>4</v>
      </c>
      <c r="I486" s="18">
        <v>2</v>
      </c>
      <c r="J486" s="67">
        <v>2</v>
      </c>
      <c r="K486" s="109">
        <f t="shared" si="180"/>
        <v>0.20171457387796271</v>
      </c>
      <c r="L486" s="4">
        <f t="shared" si="181"/>
        <v>0</v>
      </c>
      <c r="M486" s="4">
        <f t="shared" si="182"/>
        <v>0.303951367781155</v>
      </c>
      <c r="N486" s="4">
        <f t="shared" si="183"/>
        <v>0.17809439002671415</v>
      </c>
      <c r="O486" s="4">
        <f t="shared" si="184"/>
        <v>0.19029495718363465</v>
      </c>
      <c r="P486" s="80"/>
      <c r="Q486" s="80"/>
      <c r="R486" s="80"/>
      <c r="S486" s="80"/>
      <c r="T486" s="80"/>
    </row>
    <row r="487" spans="1:20" ht="15" customHeight="1" x14ac:dyDescent="0.15">
      <c r="B487" s="35" t="s">
        <v>158</v>
      </c>
      <c r="C487" s="88"/>
      <c r="D487" s="88"/>
      <c r="E487" s="36"/>
      <c r="F487" s="19">
        <v>168</v>
      </c>
      <c r="G487" s="19">
        <v>33</v>
      </c>
      <c r="H487" s="19">
        <v>135</v>
      </c>
      <c r="I487" s="19">
        <v>125</v>
      </c>
      <c r="J487" s="72">
        <v>121</v>
      </c>
      <c r="K487" s="113">
        <f t="shared" si="180"/>
        <v>8.472012102874432</v>
      </c>
      <c r="L487" s="5">
        <f t="shared" si="181"/>
        <v>4.9475262368815596</v>
      </c>
      <c r="M487" s="5">
        <f t="shared" si="182"/>
        <v>10.258358662613981</v>
      </c>
      <c r="N487" s="5">
        <f t="shared" si="183"/>
        <v>11.130899376669635</v>
      </c>
      <c r="O487" s="5">
        <f t="shared" si="184"/>
        <v>11.512844909609896</v>
      </c>
      <c r="P487" s="23"/>
      <c r="Q487" s="23"/>
      <c r="R487" s="23"/>
      <c r="S487" s="23"/>
      <c r="T487" s="80"/>
    </row>
    <row r="488" spans="1:20" ht="15" customHeight="1" x14ac:dyDescent="0.15">
      <c r="B488" s="38" t="s">
        <v>1</v>
      </c>
      <c r="C488" s="78"/>
      <c r="D488" s="78"/>
      <c r="E488" s="28"/>
      <c r="F488" s="39">
        <f>SUM(F477:F487)</f>
        <v>1983</v>
      </c>
      <c r="G488" s="39">
        <f>SUM(G477:G487)</f>
        <v>667</v>
      </c>
      <c r="H488" s="39">
        <f>SUM(H477:H487)</f>
        <v>1316</v>
      </c>
      <c r="I488" s="39">
        <f>SUM(I477:I487)</f>
        <v>1123</v>
      </c>
      <c r="J488" s="68">
        <f>SUM(J477:J487)</f>
        <v>1051</v>
      </c>
      <c r="K488" s="110">
        <f>IF(SUM(K477:K487)&gt;100,"－",SUM(K477:K487))</f>
        <v>100</v>
      </c>
      <c r="L488" s="6">
        <f>IF(SUM(L477:L487)&gt;100,"－",SUM(L477:L487))</f>
        <v>100.00000000000001</v>
      </c>
      <c r="M488" s="6">
        <f>IF(SUM(M477:M487)&gt;100,"－",SUM(M477:M487))</f>
        <v>99.999999999999986</v>
      </c>
      <c r="N488" s="6">
        <f>IF(SUM(N477:N487)&gt;100,"－",SUM(N477:N487))</f>
        <v>99.999999999999986</v>
      </c>
      <c r="O488" s="6">
        <f>IF(SUM(O477:O487)&gt;100,"－",SUM(O477:O487))</f>
        <v>100</v>
      </c>
      <c r="P488" s="23"/>
      <c r="Q488" s="23"/>
      <c r="R488" s="23"/>
      <c r="S488" s="23"/>
    </row>
    <row r="489" spans="1:20" ht="15" customHeight="1" x14ac:dyDescent="0.15">
      <c r="B489" s="38" t="s">
        <v>91</v>
      </c>
      <c r="C489" s="78"/>
      <c r="D489" s="78"/>
      <c r="E489" s="29"/>
      <c r="F489" s="41">
        <v>12.049126955974323</v>
      </c>
      <c r="G489" s="71">
        <v>11.350804154568468</v>
      </c>
      <c r="H489" s="71">
        <v>12.424009814646059</v>
      </c>
      <c r="I489" s="71">
        <v>11.266799502226714</v>
      </c>
      <c r="J489" s="71">
        <v>11.276459193782195</v>
      </c>
      <c r="P489" s="14"/>
      <c r="Q489" s="14"/>
      <c r="R489" s="14"/>
      <c r="S489" s="14"/>
    </row>
    <row r="490" spans="1:20" ht="15" customHeight="1" x14ac:dyDescent="0.15">
      <c r="B490" s="62"/>
      <c r="C490" s="62"/>
      <c r="D490" s="53"/>
      <c r="E490" s="14"/>
      <c r="F490" s="14"/>
      <c r="G490" s="14"/>
      <c r="H490" s="14"/>
      <c r="I490" s="14"/>
      <c r="J490" s="14"/>
    </row>
    <row r="491" spans="1:20" ht="15" customHeight="1" x14ac:dyDescent="0.15">
      <c r="A491" s="73" t="s">
        <v>727</v>
      </c>
      <c r="B491" s="22"/>
      <c r="C491" s="22"/>
      <c r="D491" s="22"/>
      <c r="H491" s="7"/>
      <c r="I491" s="7"/>
    </row>
    <row r="492" spans="1:20" ht="15" customHeight="1" x14ac:dyDescent="0.15">
      <c r="A492" s="1" t="s">
        <v>728</v>
      </c>
      <c r="B492" s="22"/>
      <c r="C492" s="22"/>
      <c r="D492" s="22"/>
      <c r="H492" s="7"/>
      <c r="I492" s="7"/>
    </row>
    <row r="493" spans="1:20" ht="13.65" customHeight="1" x14ac:dyDescent="0.15">
      <c r="B493" s="64"/>
      <c r="C493" s="33"/>
      <c r="D493" s="33"/>
      <c r="E493" s="79"/>
      <c r="F493" s="86"/>
      <c r="G493" s="83" t="s">
        <v>166</v>
      </c>
      <c r="H493" s="86"/>
      <c r="I493" s="86"/>
      <c r="J493" s="104"/>
      <c r="K493" s="86"/>
      <c r="L493" s="83" t="s">
        <v>3</v>
      </c>
      <c r="M493" s="86"/>
      <c r="N493" s="99"/>
      <c r="O493" s="86"/>
      <c r="P493" s="86"/>
      <c r="Q493" s="126" t="s">
        <v>328</v>
      </c>
      <c r="R493" s="86"/>
      <c r="S493" s="84"/>
    </row>
    <row r="494" spans="1:20" ht="19.2" x14ac:dyDescent="0.15">
      <c r="B494" s="93"/>
      <c r="C494" s="45"/>
      <c r="D494" s="236"/>
      <c r="E494" s="96" t="s">
        <v>512</v>
      </c>
      <c r="F494" s="96" t="s">
        <v>210</v>
      </c>
      <c r="G494" s="96" t="s">
        <v>211</v>
      </c>
      <c r="H494" s="96" t="s">
        <v>514</v>
      </c>
      <c r="I494" s="102" t="s">
        <v>213</v>
      </c>
      <c r="J494" s="105" t="s">
        <v>512</v>
      </c>
      <c r="K494" s="96" t="s">
        <v>210</v>
      </c>
      <c r="L494" s="96" t="s">
        <v>211</v>
      </c>
      <c r="M494" s="96" t="s">
        <v>514</v>
      </c>
      <c r="N494" s="100" t="s">
        <v>213</v>
      </c>
      <c r="O494" s="97" t="s">
        <v>512</v>
      </c>
      <c r="P494" s="96" t="s">
        <v>210</v>
      </c>
      <c r="Q494" s="96" t="s">
        <v>211</v>
      </c>
      <c r="R494" s="96" t="s">
        <v>514</v>
      </c>
      <c r="S494" s="125" t="s">
        <v>213</v>
      </c>
    </row>
    <row r="495" spans="1:20" ht="12" customHeight="1" x14ac:dyDescent="0.15">
      <c r="B495" s="65"/>
      <c r="C495" s="36"/>
      <c r="D495" s="76"/>
      <c r="E495" s="37"/>
      <c r="F495" s="37"/>
      <c r="G495" s="37"/>
      <c r="H495" s="37"/>
      <c r="I495" s="66"/>
      <c r="J495" s="213">
        <f>E506</f>
        <v>8621</v>
      </c>
      <c r="K495" s="209">
        <f>F506</f>
        <v>4114</v>
      </c>
      <c r="L495" s="209">
        <f>G506</f>
        <v>4507</v>
      </c>
      <c r="M495" s="209">
        <f>H506</f>
        <v>4228</v>
      </c>
      <c r="N495" s="210">
        <f>I506</f>
        <v>3773</v>
      </c>
      <c r="O495" s="127"/>
      <c r="P495" s="37"/>
      <c r="Q495" s="37"/>
      <c r="R495" s="37"/>
      <c r="S495" s="37"/>
    </row>
    <row r="496" spans="1:20" ht="25.5" customHeight="1" x14ac:dyDescent="0.15">
      <c r="B496" s="466" t="s">
        <v>556</v>
      </c>
      <c r="C496" s="467"/>
      <c r="D496" s="468"/>
      <c r="E496" s="159">
        <v>3551</v>
      </c>
      <c r="F496" s="141">
        <v>1603</v>
      </c>
      <c r="G496" s="143">
        <v>1948</v>
      </c>
      <c r="H496" s="142">
        <v>1357</v>
      </c>
      <c r="I496" s="143">
        <v>1196</v>
      </c>
      <c r="J496" s="144">
        <f t="shared" ref="J496:J505" si="185">E496/J$495*100</f>
        <v>41.190117155782389</v>
      </c>
      <c r="K496" s="145">
        <f t="shared" ref="K496:K505" si="186">F496/K$495*100</f>
        <v>38.964511424404478</v>
      </c>
      <c r="L496" s="221">
        <f t="shared" ref="L496:L505" si="187">G496/L$495*100</f>
        <v>43.221655203017527</v>
      </c>
      <c r="M496" s="146">
        <f t="shared" ref="M496:M505" si="188">H496/M$495*100</f>
        <v>32.095553453169344</v>
      </c>
      <c r="N496" s="147">
        <f t="shared" ref="N496:N505" si="189">I496/N$495*100</f>
        <v>31.698913331566391</v>
      </c>
      <c r="O496" s="148">
        <v>2.083920187793427</v>
      </c>
      <c r="P496" s="145">
        <v>2.5363924050632911</v>
      </c>
      <c r="Q496" s="221">
        <v>1.8171641791044777</v>
      </c>
      <c r="R496" s="146">
        <v>1.4179728317659352</v>
      </c>
      <c r="S496" s="149">
        <v>1.3498871331828441</v>
      </c>
      <c r="T496" s="187"/>
    </row>
    <row r="497" spans="1:20" ht="25.5" customHeight="1" x14ac:dyDescent="0.15">
      <c r="B497" s="473" t="s">
        <v>557</v>
      </c>
      <c r="C497" s="474"/>
      <c r="D497" s="475"/>
      <c r="E497" s="160">
        <v>38</v>
      </c>
      <c r="F497" s="150">
        <v>15</v>
      </c>
      <c r="G497" s="152">
        <v>23</v>
      </c>
      <c r="H497" s="151">
        <v>39</v>
      </c>
      <c r="I497" s="152">
        <v>30</v>
      </c>
      <c r="J497" s="153">
        <f t="shared" si="185"/>
        <v>0.44078413177125619</v>
      </c>
      <c r="K497" s="154">
        <f t="shared" si="186"/>
        <v>0.36460865337870685</v>
      </c>
      <c r="L497" s="222">
        <f t="shared" si="187"/>
        <v>0.51031728422453959</v>
      </c>
      <c r="M497" s="155">
        <f t="shared" si="188"/>
        <v>0.92242194891201512</v>
      </c>
      <c r="N497" s="156">
        <f t="shared" si="189"/>
        <v>0.79512324410283586</v>
      </c>
      <c r="O497" s="157">
        <v>2.2300469483568074E-2</v>
      </c>
      <c r="P497" s="154">
        <v>2.3734177215189875E-2</v>
      </c>
      <c r="Q497" s="222">
        <v>2.1455223880597014E-2</v>
      </c>
      <c r="R497" s="155">
        <v>4.0752351097178681E-2</v>
      </c>
      <c r="S497" s="158">
        <v>3.3860045146726865E-2</v>
      </c>
      <c r="T497" s="187"/>
    </row>
    <row r="498" spans="1:20" ht="25.5" customHeight="1" x14ac:dyDescent="0.15">
      <c r="B498" s="476" t="s">
        <v>558</v>
      </c>
      <c r="C498" s="474"/>
      <c r="D498" s="475"/>
      <c r="E498" s="160">
        <v>33</v>
      </c>
      <c r="F498" s="150">
        <v>16</v>
      </c>
      <c r="G498" s="152">
        <v>17</v>
      </c>
      <c r="H498" s="151">
        <v>16</v>
      </c>
      <c r="I498" s="152">
        <v>14</v>
      </c>
      <c r="J498" s="153">
        <f t="shared" si="185"/>
        <v>0.38278621969609095</v>
      </c>
      <c r="K498" s="154">
        <f t="shared" si="186"/>
        <v>0.38891589693728729</v>
      </c>
      <c r="L498" s="222">
        <f t="shared" si="187"/>
        <v>0.37719103616596406</v>
      </c>
      <c r="M498" s="155">
        <f t="shared" si="188"/>
        <v>0.3784295175023652</v>
      </c>
      <c r="N498" s="156">
        <f t="shared" si="189"/>
        <v>0.3710575139146568</v>
      </c>
      <c r="O498" s="157">
        <v>1.936619718309859E-2</v>
      </c>
      <c r="P498" s="154">
        <v>2.5316455696202531E-2</v>
      </c>
      <c r="Q498" s="222">
        <v>1.5858208955223881E-2</v>
      </c>
      <c r="R498" s="155">
        <v>1.671891327063741E-2</v>
      </c>
      <c r="S498" s="158">
        <v>1.580135440180587E-2</v>
      </c>
      <c r="T498" s="187"/>
    </row>
    <row r="499" spans="1:20" ht="25.5" customHeight="1" x14ac:dyDescent="0.15">
      <c r="B499" s="473" t="s">
        <v>341</v>
      </c>
      <c r="C499" s="474"/>
      <c r="D499" s="475"/>
      <c r="E499" s="160">
        <v>2891</v>
      </c>
      <c r="F499" s="150">
        <v>1508</v>
      </c>
      <c r="G499" s="152">
        <v>1383</v>
      </c>
      <c r="H499" s="151">
        <v>1730</v>
      </c>
      <c r="I499" s="152">
        <v>1558</v>
      </c>
      <c r="J499" s="153">
        <f t="shared" si="185"/>
        <v>33.534392761860573</v>
      </c>
      <c r="K499" s="154">
        <f t="shared" si="186"/>
        <v>36.655323286339332</v>
      </c>
      <c r="L499" s="222">
        <f t="shared" si="187"/>
        <v>30.685600177501666</v>
      </c>
      <c r="M499" s="155">
        <f t="shared" si="188"/>
        <v>40.917691579943231</v>
      </c>
      <c r="N499" s="156">
        <f t="shared" si="189"/>
        <v>41.293400477073945</v>
      </c>
      <c r="O499" s="157">
        <v>1.6965962441314555</v>
      </c>
      <c r="P499" s="154">
        <v>2.3860759493670884</v>
      </c>
      <c r="Q499" s="222">
        <v>1.2901119402985075</v>
      </c>
      <c r="R499" s="155">
        <v>1.8077324973876698</v>
      </c>
      <c r="S499" s="158">
        <v>1.7584650112866818</v>
      </c>
      <c r="T499" s="187"/>
    </row>
    <row r="500" spans="1:20" ht="25.5" customHeight="1" x14ac:dyDescent="0.15">
      <c r="B500" s="476" t="s">
        <v>493</v>
      </c>
      <c r="C500" s="474"/>
      <c r="D500" s="475"/>
      <c r="E500" s="160">
        <v>593</v>
      </c>
      <c r="F500" s="150">
        <v>300</v>
      </c>
      <c r="G500" s="152">
        <v>293</v>
      </c>
      <c r="H500" s="151">
        <v>297</v>
      </c>
      <c r="I500" s="152">
        <v>245</v>
      </c>
      <c r="J500" s="153">
        <f t="shared" si="185"/>
        <v>6.8785523721146031</v>
      </c>
      <c r="K500" s="154">
        <f t="shared" si="186"/>
        <v>7.2921730675741365</v>
      </c>
      <c r="L500" s="222">
        <f t="shared" si="187"/>
        <v>6.5009984468604394</v>
      </c>
      <c r="M500" s="155">
        <f t="shared" si="188"/>
        <v>7.0245979186376539</v>
      </c>
      <c r="N500" s="156">
        <f t="shared" si="189"/>
        <v>6.4935064935064926</v>
      </c>
      <c r="O500" s="157">
        <v>0.34800469483568075</v>
      </c>
      <c r="P500" s="154">
        <v>0.47468354430379744</v>
      </c>
      <c r="Q500" s="222">
        <v>0.27332089552238809</v>
      </c>
      <c r="R500" s="155">
        <v>0.31034482758620691</v>
      </c>
      <c r="S500" s="158">
        <v>0.2765237020316027</v>
      </c>
      <c r="T500" s="187"/>
    </row>
    <row r="501" spans="1:20" ht="25.5" customHeight="1" x14ac:dyDescent="0.15">
      <c r="B501" s="476" t="s">
        <v>495</v>
      </c>
      <c r="C501" s="474"/>
      <c r="D501" s="475"/>
      <c r="E501" s="160">
        <v>54</v>
      </c>
      <c r="F501" s="150">
        <v>29</v>
      </c>
      <c r="G501" s="152">
        <v>25</v>
      </c>
      <c r="H501" s="151">
        <v>34</v>
      </c>
      <c r="I501" s="152">
        <v>30</v>
      </c>
      <c r="J501" s="153">
        <f t="shared" si="185"/>
        <v>0.62637745041178516</v>
      </c>
      <c r="K501" s="154">
        <f t="shared" si="186"/>
        <v>0.7049100631988332</v>
      </c>
      <c r="L501" s="222">
        <f t="shared" si="187"/>
        <v>0.55469270024406481</v>
      </c>
      <c r="M501" s="155">
        <f t="shared" si="188"/>
        <v>0.80416272469252603</v>
      </c>
      <c r="N501" s="156">
        <f t="shared" si="189"/>
        <v>0.79512324410283586</v>
      </c>
      <c r="O501" s="157">
        <v>3.1690140845070422E-2</v>
      </c>
      <c r="P501" s="154">
        <v>4.588607594936709E-2</v>
      </c>
      <c r="Q501" s="222">
        <v>2.3320895522388061E-2</v>
      </c>
      <c r="R501" s="155">
        <v>3.5527690700104496E-2</v>
      </c>
      <c r="S501" s="158">
        <v>3.3860045146726865E-2</v>
      </c>
      <c r="T501" s="187"/>
    </row>
    <row r="502" spans="1:20" ht="25.5" customHeight="1" x14ac:dyDescent="0.15">
      <c r="B502" s="476" t="s">
        <v>559</v>
      </c>
      <c r="C502" s="474"/>
      <c r="D502" s="475"/>
      <c r="E502" s="160">
        <v>63</v>
      </c>
      <c r="F502" s="150">
        <v>30</v>
      </c>
      <c r="G502" s="152">
        <v>33</v>
      </c>
      <c r="H502" s="151">
        <v>16</v>
      </c>
      <c r="I502" s="152">
        <v>14</v>
      </c>
      <c r="J502" s="153">
        <f t="shared" si="185"/>
        <v>0.73077369214708277</v>
      </c>
      <c r="K502" s="154">
        <f t="shared" si="186"/>
        <v>0.7292173067574137</v>
      </c>
      <c r="L502" s="222">
        <f t="shared" si="187"/>
        <v>0.73219436432216545</v>
      </c>
      <c r="M502" s="155">
        <f t="shared" si="188"/>
        <v>0.3784295175023652</v>
      </c>
      <c r="N502" s="156">
        <f t="shared" si="189"/>
        <v>0.3710575139146568</v>
      </c>
      <c r="O502" s="157">
        <v>3.6971830985915492E-2</v>
      </c>
      <c r="P502" s="154">
        <v>4.746835443037975E-2</v>
      </c>
      <c r="Q502" s="222">
        <v>3.0783582089552237E-2</v>
      </c>
      <c r="R502" s="155">
        <v>1.671891327063741E-2</v>
      </c>
      <c r="S502" s="158">
        <v>1.580135440180587E-2</v>
      </c>
      <c r="T502" s="187"/>
    </row>
    <row r="503" spans="1:20" ht="39.75" customHeight="1" x14ac:dyDescent="0.15">
      <c r="B503" s="478" t="s">
        <v>737</v>
      </c>
      <c r="C503" s="479"/>
      <c r="D503" s="480"/>
      <c r="E503" s="160">
        <v>333</v>
      </c>
      <c r="F503" s="150">
        <v>221</v>
      </c>
      <c r="G503" s="152">
        <v>112</v>
      </c>
      <c r="H503" s="151">
        <v>88</v>
      </c>
      <c r="I503" s="152">
        <v>71</v>
      </c>
      <c r="J503" s="153">
        <f t="shared" si="185"/>
        <v>3.8626609442060089</v>
      </c>
      <c r="K503" s="154">
        <f t="shared" si="186"/>
        <v>5.3719008264462813</v>
      </c>
      <c r="L503" s="222">
        <f t="shared" si="187"/>
        <v>2.4850232970934103</v>
      </c>
      <c r="M503" s="155">
        <f t="shared" si="188"/>
        <v>2.0813623462630089</v>
      </c>
      <c r="N503" s="156">
        <f t="shared" si="189"/>
        <v>1.881791677710045</v>
      </c>
      <c r="O503" s="157">
        <v>0.1954225352112676</v>
      </c>
      <c r="P503" s="154">
        <v>0.34968354430379744</v>
      </c>
      <c r="Q503" s="222">
        <v>0.1044776119402985</v>
      </c>
      <c r="R503" s="155">
        <v>9.1954022988505746E-2</v>
      </c>
      <c r="S503" s="158">
        <v>8.0135440180586909E-2</v>
      </c>
      <c r="T503" s="187"/>
    </row>
    <row r="504" spans="1:20" ht="39.75" customHeight="1" x14ac:dyDescent="0.15">
      <c r="B504" s="478" t="s">
        <v>738</v>
      </c>
      <c r="C504" s="479"/>
      <c r="D504" s="480"/>
      <c r="E504" s="160">
        <v>260</v>
      </c>
      <c r="F504" s="150">
        <v>94</v>
      </c>
      <c r="G504" s="152">
        <v>166</v>
      </c>
      <c r="H504" s="151">
        <v>149</v>
      </c>
      <c r="I504" s="152">
        <v>133</v>
      </c>
      <c r="J504" s="153">
        <f t="shared" si="185"/>
        <v>3.0158914279085955</v>
      </c>
      <c r="K504" s="154">
        <f t="shared" si="186"/>
        <v>2.2848808945065628</v>
      </c>
      <c r="L504" s="222">
        <f t="shared" si="187"/>
        <v>3.6831595296205903</v>
      </c>
      <c r="M504" s="155">
        <f t="shared" si="188"/>
        <v>3.5241248817407755</v>
      </c>
      <c r="N504" s="156">
        <f t="shared" si="189"/>
        <v>3.525046382189239</v>
      </c>
      <c r="O504" s="157">
        <v>0.15258215962441316</v>
      </c>
      <c r="P504" s="154">
        <v>0.14873417721518986</v>
      </c>
      <c r="Q504" s="222">
        <v>0.15485074626865672</v>
      </c>
      <c r="R504" s="155">
        <v>0.15569487983281086</v>
      </c>
      <c r="S504" s="158">
        <v>0.15011286681715574</v>
      </c>
      <c r="T504" s="187"/>
    </row>
    <row r="505" spans="1:20" ht="25.5" customHeight="1" x14ac:dyDescent="0.15">
      <c r="B505" s="459" t="s">
        <v>342</v>
      </c>
      <c r="C505" s="460"/>
      <c r="D505" s="461"/>
      <c r="E505" s="160">
        <v>805</v>
      </c>
      <c r="F505" s="150">
        <v>298</v>
      </c>
      <c r="G505" s="152">
        <v>507</v>
      </c>
      <c r="H505" s="151">
        <v>502</v>
      </c>
      <c r="I505" s="152">
        <v>482</v>
      </c>
      <c r="J505" s="153">
        <f t="shared" si="185"/>
        <v>9.3376638441016127</v>
      </c>
      <c r="K505" s="154">
        <f t="shared" si="186"/>
        <v>7.2435585804569769</v>
      </c>
      <c r="L505" s="222">
        <f t="shared" si="187"/>
        <v>11.249167960949634</v>
      </c>
      <c r="M505" s="155">
        <f t="shared" si="188"/>
        <v>11.873226111636708</v>
      </c>
      <c r="N505" s="156">
        <f t="shared" si="189"/>
        <v>12.774980121918897</v>
      </c>
      <c r="O505" s="157">
        <v>0.47214076246334313</v>
      </c>
      <c r="P505" s="154">
        <v>0.47077409162717221</v>
      </c>
      <c r="Q505" s="222">
        <v>0.47294776119402987</v>
      </c>
      <c r="R505" s="155">
        <v>0.52455590386624873</v>
      </c>
      <c r="S505" s="158">
        <v>0.54401805869074493</v>
      </c>
      <c r="T505" s="187"/>
    </row>
    <row r="506" spans="1:20" ht="15" customHeight="1" x14ac:dyDescent="0.15">
      <c r="B506" s="38" t="s">
        <v>1</v>
      </c>
      <c r="C506" s="78"/>
      <c r="D506" s="78"/>
      <c r="E506" s="132">
        <f t="shared" ref="E506:S506" si="190">SUM(E496:E505)</f>
        <v>8621</v>
      </c>
      <c r="F506" s="47">
        <f t="shared" si="190"/>
        <v>4114</v>
      </c>
      <c r="G506" s="132">
        <f t="shared" si="190"/>
        <v>4507</v>
      </c>
      <c r="H506" s="47">
        <f t="shared" si="190"/>
        <v>4228</v>
      </c>
      <c r="I506" s="132">
        <f t="shared" si="190"/>
        <v>3773</v>
      </c>
      <c r="J506" s="135">
        <f t="shared" si="190"/>
        <v>100</v>
      </c>
      <c r="K506" s="71">
        <f t="shared" si="190"/>
        <v>100.00000000000001</v>
      </c>
      <c r="L506" s="193">
        <f t="shared" si="190"/>
        <v>100</v>
      </c>
      <c r="M506" s="71">
        <f t="shared" si="190"/>
        <v>100</v>
      </c>
      <c r="N506" s="133">
        <f t="shared" si="190"/>
        <v>99.999999999999986</v>
      </c>
      <c r="O506" s="136">
        <f t="shared" si="190"/>
        <v>5.0589952225572397</v>
      </c>
      <c r="P506" s="71">
        <f t="shared" si="190"/>
        <v>6.5087487751714761</v>
      </c>
      <c r="Q506" s="193">
        <f t="shared" si="190"/>
        <v>4.2042910447761201</v>
      </c>
      <c r="R506" s="71">
        <f t="shared" si="190"/>
        <v>4.417972831765935</v>
      </c>
      <c r="S506" s="71">
        <f t="shared" si="190"/>
        <v>4.258465011286682</v>
      </c>
    </row>
    <row r="507" spans="1:20" ht="15" customHeight="1" x14ac:dyDescent="0.15">
      <c r="B507" s="62"/>
      <c r="C507" s="62"/>
      <c r="D507" s="62"/>
      <c r="E507" s="62"/>
      <c r="F507" s="45"/>
      <c r="G507" s="91"/>
      <c r="H507" s="91"/>
      <c r="I507" s="91"/>
      <c r="J507" s="54"/>
      <c r="K507" s="23"/>
      <c r="O507" s="186"/>
      <c r="P507" s="186"/>
      <c r="Q507" s="186"/>
      <c r="R507" s="186"/>
      <c r="S507" s="186"/>
    </row>
    <row r="508" spans="1:20" ht="15" customHeight="1" x14ac:dyDescent="0.15">
      <c r="A508" s="73" t="s">
        <v>729</v>
      </c>
      <c r="B508" s="22"/>
      <c r="C508" s="22"/>
      <c r="D508" s="233"/>
      <c r="E508" s="22"/>
      <c r="H508" s="7"/>
      <c r="I508" s="7"/>
      <c r="J508" s="7"/>
      <c r="M508" s="7"/>
    </row>
    <row r="509" spans="1:20" ht="15" customHeight="1" x14ac:dyDescent="0.15">
      <c r="A509" s="1" t="s">
        <v>730</v>
      </c>
      <c r="C509" s="1"/>
      <c r="E509" s="1"/>
      <c r="H509" s="7"/>
      <c r="I509" s="7"/>
      <c r="J509" s="7"/>
    </row>
    <row r="510" spans="1:20" ht="13.65" customHeight="1" x14ac:dyDescent="0.15">
      <c r="B510" s="64"/>
      <c r="C510" s="33"/>
      <c r="D510" s="33"/>
      <c r="E510" s="79"/>
      <c r="F510" s="86"/>
      <c r="G510" s="83" t="s">
        <v>166</v>
      </c>
      <c r="H510" s="86"/>
      <c r="I510" s="86"/>
      <c r="J510" s="104"/>
      <c r="K510" s="86"/>
      <c r="L510" s="83" t="s">
        <v>3</v>
      </c>
      <c r="M510" s="86"/>
      <c r="N510" s="99"/>
      <c r="O510" s="86"/>
      <c r="P510" s="86"/>
      <c r="Q510" s="126" t="s">
        <v>328</v>
      </c>
      <c r="R510" s="86"/>
      <c r="S510" s="84"/>
    </row>
    <row r="511" spans="1:20" ht="19.2" x14ac:dyDescent="0.15">
      <c r="B511" s="93"/>
      <c r="C511" s="45"/>
      <c r="D511" s="236"/>
      <c r="E511" s="96" t="s">
        <v>512</v>
      </c>
      <c r="F511" s="96" t="s">
        <v>210</v>
      </c>
      <c r="G511" s="96" t="s">
        <v>211</v>
      </c>
      <c r="H511" s="96" t="s">
        <v>514</v>
      </c>
      <c r="I511" s="102" t="s">
        <v>213</v>
      </c>
      <c r="J511" s="105" t="s">
        <v>512</v>
      </c>
      <c r="K511" s="96" t="s">
        <v>210</v>
      </c>
      <c r="L511" s="96" t="s">
        <v>211</v>
      </c>
      <c r="M511" s="96" t="s">
        <v>514</v>
      </c>
      <c r="N511" s="100" t="s">
        <v>213</v>
      </c>
      <c r="O511" s="97" t="s">
        <v>512</v>
      </c>
      <c r="P511" s="96" t="s">
        <v>210</v>
      </c>
      <c r="Q511" s="96" t="s">
        <v>211</v>
      </c>
      <c r="R511" s="96" t="s">
        <v>514</v>
      </c>
      <c r="S511" s="125" t="s">
        <v>213</v>
      </c>
    </row>
    <row r="512" spans="1:20" ht="12" customHeight="1" x14ac:dyDescent="0.15">
      <c r="B512" s="65"/>
      <c r="C512" s="36"/>
      <c r="D512" s="76"/>
      <c r="E512" s="37"/>
      <c r="F512" s="37"/>
      <c r="G512" s="37"/>
      <c r="H512" s="37"/>
      <c r="I512" s="66"/>
      <c r="J512" s="213">
        <f>E525</f>
        <v>8794</v>
      </c>
      <c r="K512" s="209">
        <f>F525</f>
        <v>4250</v>
      </c>
      <c r="L512" s="209">
        <f>G525</f>
        <v>4544</v>
      </c>
      <c r="M512" s="209">
        <f>H525</f>
        <v>4203</v>
      </c>
      <c r="N512" s="210">
        <f>I525</f>
        <v>3784</v>
      </c>
      <c r="O512" s="127"/>
      <c r="P512" s="37"/>
      <c r="Q512" s="37"/>
      <c r="R512" s="37"/>
      <c r="S512" s="37"/>
    </row>
    <row r="513" spans="1:20" ht="25.5" customHeight="1" x14ac:dyDescent="0.15">
      <c r="B513" s="466" t="s">
        <v>494</v>
      </c>
      <c r="C513" s="467"/>
      <c r="D513" s="468"/>
      <c r="E513" s="159">
        <v>4641</v>
      </c>
      <c r="F513" s="141">
        <v>2543</v>
      </c>
      <c r="G513" s="143">
        <v>2098</v>
      </c>
      <c r="H513" s="142">
        <v>1563</v>
      </c>
      <c r="I513" s="143">
        <v>1370</v>
      </c>
      <c r="J513" s="144">
        <f t="shared" ref="J513:J524" si="191">E513/J$512*100</f>
        <v>52.774619058448948</v>
      </c>
      <c r="K513" s="145">
        <f t="shared" ref="K513:K524" si="192">F513/K$512*100</f>
        <v>59.835294117647067</v>
      </c>
      <c r="L513" s="221">
        <f t="shared" ref="L513:L524" si="193">G513/L$512*100</f>
        <v>46.170774647887328</v>
      </c>
      <c r="M513" s="146">
        <f t="shared" ref="M513:M524" si="194">H513/M$512*100</f>
        <v>37.187723054960742</v>
      </c>
      <c r="N513" s="147">
        <f t="shared" ref="N513:N524" si="195">I513/N$512*100</f>
        <v>36.20507399577167</v>
      </c>
      <c r="O513" s="148">
        <v>2.6550343249427919</v>
      </c>
      <c r="P513" s="145">
        <v>3.9921507064364206</v>
      </c>
      <c r="Q513" s="221">
        <v>1.8883888388838883</v>
      </c>
      <c r="R513" s="146">
        <v>1.606372045220966</v>
      </c>
      <c r="S513" s="149">
        <v>1.5171650055370987</v>
      </c>
      <c r="T513" s="187"/>
    </row>
    <row r="514" spans="1:20" ht="25.5" customHeight="1" x14ac:dyDescent="0.15">
      <c r="B514" s="469" t="s">
        <v>556</v>
      </c>
      <c r="C514" s="470"/>
      <c r="D514" s="471"/>
      <c r="E514" s="160">
        <v>1630</v>
      </c>
      <c r="F514" s="150">
        <v>657</v>
      </c>
      <c r="G514" s="152">
        <v>973</v>
      </c>
      <c r="H514" s="151">
        <v>744</v>
      </c>
      <c r="I514" s="152">
        <v>659</v>
      </c>
      <c r="J514" s="153">
        <f t="shared" si="191"/>
        <v>18.535365021605639</v>
      </c>
      <c r="K514" s="154">
        <f t="shared" si="192"/>
        <v>15.458823529411763</v>
      </c>
      <c r="L514" s="222">
        <f t="shared" si="193"/>
        <v>21.412852112676056</v>
      </c>
      <c r="M514" s="155">
        <f t="shared" si="194"/>
        <v>17.701641684511063</v>
      </c>
      <c r="N514" s="156">
        <f t="shared" si="195"/>
        <v>17.415433403805498</v>
      </c>
      <c r="O514" s="157">
        <v>0.93249427917620142</v>
      </c>
      <c r="P514" s="154">
        <v>1.0313971742543171</v>
      </c>
      <c r="Q514" s="222">
        <v>0.87578757875787583</v>
      </c>
      <c r="R514" s="155">
        <v>0.76464542651593015</v>
      </c>
      <c r="S514" s="158">
        <v>0.72978959025470658</v>
      </c>
      <c r="T514" s="187"/>
    </row>
    <row r="515" spans="1:20" ht="25.5" customHeight="1" x14ac:dyDescent="0.15">
      <c r="B515" s="473" t="s">
        <v>557</v>
      </c>
      <c r="C515" s="474"/>
      <c r="D515" s="475"/>
      <c r="E515" s="160">
        <v>200</v>
      </c>
      <c r="F515" s="150">
        <v>111</v>
      </c>
      <c r="G515" s="152">
        <v>89</v>
      </c>
      <c r="H515" s="151">
        <v>98</v>
      </c>
      <c r="I515" s="152">
        <v>78</v>
      </c>
      <c r="J515" s="153">
        <f t="shared" si="191"/>
        <v>2.2742779167614282</v>
      </c>
      <c r="K515" s="154">
        <f t="shared" si="192"/>
        <v>2.611764705882353</v>
      </c>
      <c r="L515" s="222">
        <f t="shared" si="193"/>
        <v>1.9586267605633805</v>
      </c>
      <c r="M515" s="155">
        <f t="shared" si="194"/>
        <v>2.3316678562931239</v>
      </c>
      <c r="N515" s="156">
        <f t="shared" si="195"/>
        <v>2.0613107822410148</v>
      </c>
      <c r="O515" s="157">
        <v>0.11441647597254005</v>
      </c>
      <c r="P515" s="154">
        <v>0.17425431711145997</v>
      </c>
      <c r="Q515" s="222">
        <v>8.0108010801080112E-2</v>
      </c>
      <c r="R515" s="155">
        <v>0.10071942446043165</v>
      </c>
      <c r="S515" s="158">
        <v>8.6378737541528236E-2</v>
      </c>
      <c r="T515" s="187"/>
    </row>
    <row r="516" spans="1:20" ht="25.5" customHeight="1" x14ac:dyDescent="0.15">
      <c r="B516" s="476" t="s">
        <v>558</v>
      </c>
      <c r="C516" s="474"/>
      <c r="D516" s="475"/>
      <c r="E516" s="160">
        <v>25</v>
      </c>
      <c r="F516" s="150">
        <v>13</v>
      </c>
      <c r="G516" s="152">
        <v>12</v>
      </c>
      <c r="H516" s="151">
        <v>16</v>
      </c>
      <c r="I516" s="152">
        <v>13</v>
      </c>
      <c r="J516" s="153">
        <f t="shared" si="191"/>
        <v>0.28428473959517853</v>
      </c>
      <c r="K516" s="154">
        <f t="shared" si="192"/>
        <v>0.30588235294117649</v>
      </c>
      <c r="L516" s="222">
        <f t="shared" si="193"/>
        <v>0.2640845070422535</v>
      </c>
      <c r="M516" s="155">
        <f t="shared" si="194"/>
        <v>0.38068046633357128</v>
      </c>
      <c r="N516" s="156">
        <f t="shared" si="195"/>
        <v>0.34355179704016914</v>
      </c>
      <c r="O516" s="157">
        <v>1.4302059496567507E-2</v>
      </c>
      <c r="P516" s="154">
        <v>2.0408163265306121E-2</v>
      </c>
      <c r="Q516" s="222">
        <v>1.0801080108010801E-2</v>
      </c>
      <c r="R516" s="155">
        <v>1.644398766700925E-2</v>
      </c>
      <c r="S516" s="158">
        <v>1.4396456256921373E-2</v>
      </c>
      <c r="T516" s="187"/>
    </row>
    <row r="517" spans="1:20" ht="25.5" customHeight="1" x14ac:dyDescent="0.15">
      <c r="B517" s="473" t="s">
        <v>341</v>
      </c>
      <c r="C517" s="474"/>
      <c r="D517" s="475"/>
      <c r="E517" s="160">
        <v>431</v>
      </c>
      <c r="F517" s="150">
        <v>203</v>
      </c>
      <c r="G517" s="152">
        <v>228</v>
      </c>
      <c r="H517" s="151">
        <v>401</v>
      </c>
      <c r="I517" s="152">
        <v>374</v>
      </c>
      <c r="J517" s="153">
        <f t="shared" si="191"/>
        <v>4.9010689106208778</v>
      </c>
      <c r="K517" s="154">
        <f t="shared" si="192"/>
        <v>4.776470588235294</v>
      </c>
      <c r="L517" s="222">
        <f t="shared" si="193"/>
        <v>5.017605633802817</v>
      </c>
      <c r="M517" s="155">
        <f t="shared" si="194"/>
        <v>9.5408041874851293</v>
      </c>
      <c r="N517" s="156">
        <f t="shared" si="195"/>
        <v>9.8837209302325579</v>
      </c>
      <c r="O517" s="157">
        <v>0.24656750572082381</v>
      </c>
      <c r="P517" s="154">
        <v>0.31868131868131866</v>
      </c>
      <c r="Q517" s="222">
        <v>0.20522052205220523</v>
      </c>
      <c r="R517" s="155">
        <v>0.41212744090441933</v>
      </c>
      <c r="S517" s="158">
        <v>0.41417497231450717</v>
      </c>
      <c r="T517" s="187"/>
    </row>
    <row r="518" spans="1:20" ht="25.5" customHeight="1" x14ac:dyDescent="0.15">
      <c r="B518" s="255"/>
      <c r="C518" s="477" t="s">
        <v>492</v>
      </c>
      <c r="D518" s="475"/>
      <c r="E518" s="160">
        <v>118</v>
      </c>
      <c r="F518" s="150">
        <v>53</v>
      </c>
      <c r="G518" s="152">
        <v>65</v>
      </c>
      <c r="H518" s="151">
        <v>109</v>
      </c>
      <c r="I518" s="152">
        <v>100</v>
      </c>
      <c r="J518" s="153">
        <f t="shared" si="191"/>
        <v>1.3418239708892425</v>
      </c>
      <c r="K518" s="154">
        <f t="shared" si="192"/>
        <v>1.2470588235294118</v>
      </c>
      <c r="L518" s="222">
        <f t="shared" si="193"/>
        <v>1.4304577464788732</v>
      </c>
      <c r="M518" s="155">
        <f t="shared" si="194"/>
        <v>2.5933856768974541</v>
      </c>
      <c r="N518" s="156">
        <f t="shared" si="195"/>
        <v>2.6427061310782243</v>
      </c>
      <c r="O518" s="157">
        <v>6.7505720823798632E-2</v>
      </c>
      <c r="P518" s="154">
        <v>8.3202511773940349E-2</v>
      </c>
      <c r="Q518" s="222">
        <v>5.8505850585058507E-2</v>
      </c>
      <c r="R518" s="155">
        <v>0.11202466598150052</v>
      </c>
      <c r="S518" s="158">
        <v>0.11074197120708748</v>
      </c>
      <c r="T518" s="187"/>
    </row>
    <row r="519" spans="1:20" ht="25.5" customHeight="1" x14ac:dyDescent="0.15">
      <c r="B519" s="476" t="s">
        <v>493</v>
      </c>
      <c r="C519" s="474"/>
      <c r="D519" s="475"/>
      <c r="E519" s="160">
        <v>273</v>
      </c>
      <c r="F519" s="150">
        <v>79</v>
      </c>
      <c r="G519" s="152">
        <v>194</v>
      </c>
      <c r="H519" s="151">
        <v>213</v>
      </c>
      <c r="I519" s="152">
        <v>190</v>
      </c>
      <c r="J519" s="153">
        <f t="shared" si="191"/>
        <v>3.1043893563793494</v>
      </c>
      <c r="K519" s="154">
        <f t="shared" si="192"/>
        <v>1.8588235294117648</v>
      </c>
      <c r="L519" s="222">
        <f t="shared" si="193"/>
        <v>4.2693661971830981</v>
      </c>
      <c r="M519" s="155">
        <f t="shared" si="194"/>
        <v>5.0678087080656669</v>
      </c>
      <c r="N519" s="156">
        <f t="shared" si="195"/>
        <v>5.0211416490486256</v>
      </c>
      <c r="O519" s="157">
        <v>0.15617848970251716</v>
      </c>
      <c r="P519" s="154">
        <v>0.12401883830455258</v>
      </c>
      <c r="Q519" s="222">
        <v>0.17461746174617462</v>
      </c>
      <c r="R519" s="155">
        <v>0.21891058581706063</v>
      </c>
      <c r="S519" s="158">
        <v>0.21040974529346623</v>
      </c>
      <c r="T519" s="187"/>
    </row>
    <row r="520" spans="1:20" ht="25.5" customHeight="1" x14ac:dyDescent="0.15">
      <c r="B520" s="476" t="s">
        <v>495</v>
      </c>
      <c r="C520" s="474"/>
      <c r="D520" s="475"/>
      <c r="E520" s="160">
        <v>628</v>
      </c>
      <c r="F520" s="150">
        <v>235</v>
      </c>
      <c r="G520" s="152">
        <v>393</v>
      </c>
      <c r="H520" s="151">
        <v>351</v>
      </c>
      <c r="I520" s="152">
        <v>321</v>
      </c>
      <c r="J520" s="153">
        <f t="shared" si="191"/>
        <v>7.1412326586308845</v>
      </c>
      <c r="K520" s="154">
        <f t="shared" si="192"/>
        <v>5.5294117647058822</v>
      </c>
      <c r="L520" s="222">
        <f t="shared" si="193"/>
        <v>8.6487676056338039</v>
      </c>
      <c r="M520" s="155">
        <f t="shared" si="194"/>
        <v>8.3511777301927204</v>
      </c>
      <c r="N520" s="156">
        <f t="shared" si="195"/>
        <v>8.4830866807610992</v>
      </c>
      <c r="O520" s="157">
        <v>0.35926773455377575</v>
      </c>
      <c r="P520" s="154">
        <v>0.36891679748822603</v>
      </c>
      <c r="Q520" s="222">
        <v>0.35373537353735374</v>
      </c>
      <c r="R520" s="155">
        <v>0.3607399794450154</v>
      </c>
      <c r="S520" s="158">
        <v>0.35548172757475083</v>
      </c>
      <c r="T520" s="187"/>
    </row>
    <row r="521" spans="1:20" ht="25.5" customHeight="1" x14ac:dyDescent="0.15">
      <c r="B521" s="476" t="s">
        <v>559</v>
      </c>
      <c r="C521" s="474"/>
      <c r="D521" s="475"/>
      <c r="E521" s="160">
        <v>134</v>
      </c>
      <c r="F521" s="150">
        <v>35</v>
      </c>
      <c r="G521" s="152">
        <v>99</v>
      </c>
      <c r="H521" s="151">
        <v>174</v>
      </c>
      <c r="I521" s="152">
        <v>168</v>
      </c>
      <c r="J521" s="153">
        <f t="shared" si="191"/>
        <v>1.523766204230157</v>
      </c>
      <c r="K521" s="154">
        <f t="shared" si="192"/>
        <v>0.82352941176470595</v>
      </c>
      <c r="L521" s="222">
        <f t="shared" si="193"/>
        <v>2.1786971830985915</v>
      </c>
      <c r="M521" s="155">
        <f t="shared" si="194"/>
        <v>4.1399000713775873</v>
      </c>
      <c r="N521" s="156">
        <f t="shared" si="195"/>
        <v>4.439746300211417</v>
      </c>
      <c r="O521" s="157">
        <v>7.6659038901601834E-2</v>
      </c>
      <c r="P521" s="154">
        <v>5.4945054945054944E-2</v>
      </c>
      <c r="Q521" s="222">
        <v>8.9108910891089105E-2</v>
      </c>
      <c r="R521" s="155">
        <v>0.17882836587872558</v>
      </c>
      <c r="S521" s="158">
        <v>0.18604651162790697</v>
      </c>
      <c r="T521" s="187"/>
    </row>
    <row r="522" spans="1:20" ht="39.75" customHeight="1" x14ac:dyDescent="0.15">
      <c r="B522" s="478" t="s">
        <v>737</v>
      </c>
      <c r="C522" s="479"/>
      <c r="D522" s="480"/>
      <c r="E522" s="160">
        <v>350</v>
      </c>
      <c r="F522" s="150">
        <v>217</v>
      </c>
      <c r="G522" s="152">
        <v>133</v>
      </c>
      <c r="H522" s="151">
        <v>269</v>
      </c>
      <c r="I522" s="152">
        <v>258</v>
      </c>
      <c r="J522" s="153">
        <f t="shared" si="191"/>
        <v>3.9799863543324996</v>
      </c>
      <c r="K522" s="154">
        <f t="shared" si="192"/>
        <v>5.105882352941177</v>
      </c>
      <c r="L522" s="222">
        <f t="shared" si="193"/>
        <v>2.92693661971831</v>
      </c>
      <c r="M522" s="155">
        <f t="shared" si="194"/>
        <v>6.4001903402331664</v>
      </c>
      <c r="N522" s="156">
        <f t="shared" si="195"/>
        <v>6.8181818181818175</v>
      </c>
      <c r="O522" s="157">
        <v>0.20022883295194507</v>
      </c>
      <c r="P522" s="154">
        <v>0.34065934065934067</v>
      </c>
      <c r="Q522" s="222">
        <v>0.11971197119711971</v>
      </c>
      <c r="R522" s="155">
        <v>0.27646454265159304</v>
      </c>
      <c r="S522" s="158">
        <v>0.2857142857142857</v>
      </c>
      <c r="T522" s="187"/>
    </row>
    <row r="523" spans="1:20" ht="39.75" customHeight="1" x14ac:dyDescent="0.15">
      <c r="B523" s="478" t="s">
        <v>738</v>
      </c>
      <c r="C523" s="479"/>
      <c r="D523" s="480"/>
      <c r="E523" s="160">
        <v>239</v>
      </c>
      <c r="F523" s="150">
        <v>46</v>
      </c>
      <c r="G523" s="152">
        <v>193</v>
      </c>
      <c r="H523" s="151">
        <v>194</v>
      </c>
      <c r="I523" s="152">
        <v>185</v>
      </c>
      <c r="J523" s="153">
        <f t="shared" si="191"/>
        <v>2.7177621105299066</v>
      </c>
      <c r="K523" s="154">
        <f t="shared" si="192"/>
        <v>1.0823529411764705</v>
      </c>
      <c r="L523" s="222">
        <f t="shared" si="193"/>
        <v>4.2473591549295771</v>
      </c>
      <c r="M523" s="155">
        <f t="shared" si="194"/>
        <v>4.6157506542945512</v>
      </c>
      <c r="N523" s="156">
        <f t="shared" si="195"/>
        <v>4.8890063424947146</v>
      </c>
      <c r="O523" s="157">
        <v>0.13672768878718536</v>
      </c>
      <c r="P523" s="154">
        <v>7.2213500784929358E-2</v>
      </c>
      <c r="Q523" s="222">
        <v>0.17371737173717372</v>
      </c>
      <c r="R523" s="155">
        <v>0.19938335046248715</v>
      </c>
      <c r="S523" s="158">
        <v>0.20487264673311184</v>
      </c>
      <c r="T523" s="187"/>
    </row>
    <row r="524" spans="1:20" ht="25.5" customHeight="1" x14ac:dyDescent="0.15">
      <c r="B524" s="459" t="s">
        <v>342</v>
      </c>
      <c r="C524" s="460"/>
      <c r="D524" s="461"/>
      <c r="E524" s="160">
        <v>243</v>
      </c>
      <c r="F524" s="150">
        <v>111</v>
      </c>
      <c r="G524" s="152">
        <v>132</v>
      </c>
      <c r="H524" s="151">
        <v>180</v>
      </c>
      <c r="I524" s="152">
        <v>168</v>
      </c>
      <c r="J524" s="153">
        <f t="shared" si="191"/>
        <v>2.7632476688651355</v>
      </c>
      <c r="K524" s="154">
        <f t="shared" si="192"/>
        <v>2.611764705882353</v>
      </c>
      <c r="L524" s="222">
        <f t="shared" si="193"/>
        <v>2.9049295774647885</v>
      </c>
      <c r="M524" s="155">
        <f t="shared" si="194"/>
        <v>4.2826552462526761</v>
      </c>
      <c r="N524" s="156">
        <f t="shared" si="195"/>
        <v>4.439746300211417</v>
      </c>
      <c r="O524" s="157">
        <v>0.13901601830663615</v>
      </c>
      <c r="P524" s="154">
        <v>0.17425431711145997</v>
      </c>
      <c r="Q524" s="222">
        <v>0.11881188118811881</v>
      </c>
      <c r="R524" s="155">
        <v>0.18499486125385406</v>
      </c>
      <c r="S524" s="158">
        <v>0.18604651162790697</v>
      </c>
      <c r="T524" s="187"/>
    </row>
    <row r="525" spans="1:20" ht="15" customHeight="1" x14ac:dyDescent="0.15">
      <c r="B525" s="38" t="s">
        <v>1</v>
      </c>
      <c r="C525" s="78"/>
      <c r="D525" s="78"/>
      <c r="E525" s="132">
        <f t="shared" ref="E525:N525" si="196">SUM(E513:E524)-E518</f>
        <v>8794</v>
      </c>
      <c r="F525" s="47">
        <f t="shared" si="196"/>
        <v>4250</v>
      </c>
      <c r="G525" s="132">
        <f t="shared" si="196"/>
        <v>4544</v>
      </c>
      <c r="H525" s="47">
        <f t="shared" si="196"/>
        <v>4203</v>
      </c>
      <c r="I525" s="132">
        <f t="shared" si="196"/>
        <v>3784</v>
      </c>
      <c r="J525" s="135">
        <f t="shared" si="196"/>
        <v>100</v>
      </c>
      <c r="K525" s="71">
        <f t="shared" si="196"/>
        <v>100.00000000000001</v>
      </c>
      <c r="L525" s="193">
        <f t="shared" si="196"/>
        <v>100.00000000000001</v>
      </c>
      <c r="M525" s="71">
        <f t="shared" si="196"/>
        <v>99.999999999999972</v>
      </c>
      <c r="N525" s="133">
        <f t="shared" si="196"/>
        <v>99.999999999999986</v>
      </c>
      <c r="O525" s="136">
        <f>SUM(O513:O524)</f>
        <v>5.0983981693363845</v>
      </c>
      <c r="P525" s="71">
        <f>SUM(P513:P524)</f>
        <v>6.7551020408163263</v>
      </c>
      <c r="Q525" s="193">
        <f>SUM(Q513:Q524)</f>
        <v>4.1485148514851486</v>
      </c>
      <c r="R525" s="71">
        <f>SUM(R513:R524)</f>
        <v>4.4316546762589928</v>
      </c>
      <c r="S525" s="71">
        <f>SUM(S513:S524)</f>
        <v>4.3012181616832779</v>
      </c>
    </row>
    <row r="526" spans="1:20" ht="15" customHeight="1" x14ac:dyDescent="0.15">
      <c r="B526" s="62"/>
      <c r="C526" s="62"/>
      <c r="D526" s="45"/>
      <c r="E526" s="276"/>
      <c r="F526" s="91"/>
      <c r="G526" s="91"/>
      <c r="H526" s="54"/>
      <c r="I526" s="23"/>
    </row>
    <row r="527" spans="1:20" ht="15" customHeight="1" x14ac:dyDescent="0.15">
      <c r="A527" s="73" t="s">
        <v>731</v>
      </c>
      <c r="B527" s="62"/>
      <c r="C527" s="62"/>
      <c r="D527" s="45"/>
      <c r="E527" s="91"/>
      <c r="F527" s="91"/>
      <c r="G527" s="91"/>
      <c r="H527" s="54"/>
      <c r="I527" s="23"/>
    </row>
    <row r="528" spans="1:20" ht="15" customHeight="1" x14ac:dyDescent="0.15">
      <c r="A528" s="1" t="s">
        <v>753</v>
      </c>
      <c r="B528" s="62"/>
      <c r="C528" s="62"/>
      <c r="D528" s="45"/>
      <c r="E528" s="91"/>
      <c r="F528" s="91"/>
      <c r="G528" s="91"/>
      <c r="H528" s="54"/>
      <c r="I528" s="23"/>
    </row>
    <row r="529" spans="1:24" ht="13.65" customHeight="1" x14ac:dyDescent="0.15">
      <c r="B529" s="64"/>
      <c r="C529" s="33"/>
      <c r="D529" s="33"/>
      <c r="E529" s="79"/>
      <c r="F529" s="86"/>
      <c r="G529" s="83" t="s">
        <v>166</v>
      </c>
      <c r="H529" s="86"/>
      <c r="I529" s="86"/>
      <c r="J529" s="104"/>
      <c r="K529" s="86"/>
      <c r="L529" s="83" t="s">
        <v>3</v>
      </c>
      <c r="M529" s="86"/>
      <c r="N529" s="99"/>
      <c r="O529" s="86"/>
      <c r="P529" s="86"/>
      <c r="Q529" s="126" t="s">
        <v>328</v>
      </c>
      <c r="R529" s="86"/>
      <c r="S529" s="84"/>
    </row>
    <row r="530" spans="1:24" ht="19.2" x14ac:dyDescent="0.15">
      <c r="B530" s="93"/>
      <c r="C530" s="45"/>
      <c r="D530" s="45"/>
      <c r="E530" s="96" t="s">
        <v>512</v>
      </c>
      <c r="F530" s="96" t="s">
        <v>210</v>
      </c>
      <c r="G530" s="96" t="s">
        <v>211</v>
      </c>
      <c r="H530" s="96" t="s">
        <v>514</v>
      </c>
      <c r="I530" s="102" t="s">
        <v>213</v>
      </c>
      <c r="J530" s="105" t="s">
        <v>512</v>
      </c>
      <c r="K530" s="96" t="s">
        <v>210</v>
      </c>
      <c r="L530" s="96" t="s">
        <v>211</v>
      </c>
      <c r="M530" s="96" t="s">
        <v>514</v>
      </c>
      <c r="N530" s="100" t="s">
        <v>213</v>
      </c>
      <c r="O530" s="97" t="s">
        <v>512</v>
      </c>
      <c r="P530" s="96" t="s">
        <v>210</v>
      </c>
      <c r="Q530" s="96" t="s">
        <v>211</v>
      </c>
      <c r="R530" s="96" t="s">
        <v>514</v>
      </c>
      <c r="S530" s="125" t="s">
        <v>213</v>
      </c>
    </row>
    <row r="531" spans="1:24" ht="12" customHeight="1" x14ac:dyDescent="0.15">
      <c r="B531" s="65"/>
      <c r="C531" s="36"/>
      <c r="D531" s="36"/>
      <c r="E531" s="37"/>
      <c r="F531" s="37"/>
      <c r="G531" s="37"/>
      <c r="H531" s="37"/>
      <c r="I531" s="66"/>
      <c r="J531" s="213">
        <f>E535</f>
        <v>4439</v>
      </c>
      <c r="K531" s="209">
        <f>F535</f>
        <v>2438</v>
      </c>
      <c r="L531" s="209">
        <f>G535</f>
        <v>2001</v>
      </c>
      <c r="M531" s="209">
        <f>H535</f>
        <v>1488</v>
      </c>
      <c r="N531" s="210">
        <f>I535</f>
        <v>1296</v>
      </c>
      <c r="O531" s="127"/>
      <c r="P531" s="37"/>
      <c r="Q531" s="37"/>
      <c r="R531" s="37"/>
      <c r="S531" s="37"/>
    </row>
    <row r="532" spans="1:24" ht="24" customHeight="1" x14ac:dyDescent="0.15">
      <c r="B532" s="455" t="s">
        <v>743</v>
      </c>
      <c r="C532" s="456"/>
      <c r="D532" s="472"/>
      <c r="E532" s="214">
        <v>2664</v>
      </c>
      <c r="F532" s="17">
        <v>1508</v>
      </c>
      <c r="G532" s="130">
        <v>1156</v>
      </c>
      <c r="H532" s="8">
        <v>744</v>
      </c>
      <c r="I532" s="130">
        <v>633</v>
      </c>
      <c r="J532" s="134">
        <f t="shared" ref="J532:N534" si="197">E532/J$531*100</f>
        <v>60.013516557783284</v>
      </c>
      <c r="K532" s="3">
        <f t="shared" si="197"/>
        <v>61.853978671041844</v>
      </c>
      <c r="L532" s="177">
        <f t="shared" si="197"/>
        <v>57.771114442778618</v>
      </c>
      <c r="M532" s="11">
        <f t="shared" si="197"/>
        <v>50</v>
      </c>
      <c r="N532" s="128">
        <f t="shared" si="197"/>
        <v>48.842592592592595</v>
      </c>
      <c r="O532" s="80">
        <v>2.0181818181818181</v>
      </c>
      <c r="P532" s="3">
        <v>2.6502636203866432</v>
      </c>
      <c r="Q532" s="177">
        <v>1.5392809587217045</v>
      </c>
      <c r="R532" s="11">
        <v>1.2097560975609756</v>
      </c>
      <c r="S532" s="15">
        <v>1.1344086021505377</v>
      </c>
      <c r="T532" s="187"/>
      <c r="U532" s="186"/>
      <c r="V532" s="186"/>
      <c r="W532" s="186"/>
      <c r="X532" s="186"/>
    </row>
    <row r="533" spans="1:24" ht="24" customHeight="1" x14ac:dyDescent="0.15">
      <c r="B533" s="457" t="s">
        <v>496</v>
      </c>
      <c r="C533" s="458"/>
      <c r="D533" s="462"/>
      <c r="E533" s="114">
        <v>1622</v>
      </c>
      <c r="F533" s="18">
        <v>801</v>
      </c>
      <c r="G533" s="137">
        <v>821</v>
      </c>
      <c r="H533" s="9">
        <v>693</v>
      </c>
      <c r="I533" s="137">
        <v>616</v>
      </c>
      <c r="J533" s="134">
        <f t="shared" si="197"/>
        <v>36.53976120747916</v>
      </c>
      <c r="K533" s="4">
        <f t="shared" si="197"/>
        <v>32.854799015586543</v>
      </c>
      <c r="L533" s="178">
        <f t="shared" si="197"/>
        <v>41.029485257371313</v>
      </c>
      <c r="M533" s="12">
        <f t="shared" si="197"/>
        <v>46.572580645161288</v>
      </c>
      <c r="N533" s="138">
        <f t="shared" si="197"/>
        <v>47.530864197530867</v>
      </c>
      <c r="O533" s="80">
        <v>1.2287878787878788</v>
      </c>
      <c r="P533" s="4">
        <v>1.4077328646748681</v>
      </c>
      <c r="Q533" s="178">
        <v>1.0932090545938749</v>
      </c>
      <c r="R533" s="12">
        <v>1.1268292682926828</v>
      </c>
      <c r="S533" s="16">
        <v>1.1039426523297491</v>
      </c>
      <c r="T533" s="187"/>
      <c r="U533" s="186"/>
      <c r="V533" s="186"/>
      <c r="W533" s="186"/>
      <c r="X533" s="186"/>
    </row>
    <row r="534" spans="1:24" ht="24" customHeight="1" x14ac:dyDescent="0.15">
      <c r="B534" s="481" t="s">
        <v>497</v>
      </c>
      <c r="C534" s="482"/>
      <c r="D534" s="483"/>
      <c r="E534" s="215">
        <v>153</v>
      </c>
      <c r="F534" s="18">
        <v>129</v>
      </c>
      <c r="G534" s="67">
        <v>24</v>
      </c>
      <c r="H534" s="18">
        <v>51</v>
      </c>
      <c r="I534" s="67">
        <v>47</v>
      </c>
      <c r="J534" s="134">
        <f t="shared" si="197"/>
        <v>3.4467222347375537</v>
      </c>
      <c r="K534" s="4">
        <f t="shared" si="197"/>
        <v>5.2912223133716161</v>
      </c>
      <c r="L534" s="179">
        <f t="shared" si="197"/>
        <v>1.199400299850075</v>
      </c>
      <c r="M534" s="4">
        <f t="shared" si="197"/>
        <v>3.4274193548387095</v>
      </c>
      <c r="N534" s="129">
        <f t="shared" si="197"/>
        <v>3.6265432098765435</v>
      </c>
      <c r="O534" s="80">
        <v>0.11590909090909091</v>
      </c>
      <c r="P534" s="4">
        <v>0.22671353251318102</v>
      </c>
      <c r="Q534" s="179">
        <v>3.1957390146471372E-2</v>
      </c>
      <c r="R534" s="4">
        <v>8.2926829268292687E-2</v>
      </c>
      <c r="S534" s="4">
        <v>8.4229390681003588E-2</v>
      </c>
      <c r="T534" s="187"/>
      <c r="U534" s="186"/>
      <c r="V534" s="186"/>
      <c r="W534" s="186"/>
      <c r="X534" s="186"/>
    </row>
    <row r="535" spans="1:24" ht="15" customHeight="1" x14ac:dyDescent="0.15">
      <c r="B535" s="463" t="s">
        <v>1</v>
      </c>
      <c r="C535" s="464"/>
      <c r="D535" s="465"/>
      <c r="E535" s="47">
        <f t="shared" ref="E535:S535" si="198">SUM(E532:E534)</f>
        <v>4439</v>
      </c>
      <c r="F535" s="47">
        <f t="shared" si="198"/>
        <v>2438</v>
      </c>
      <c r="G535" s="132">
        <f t="shared" si="198"/>
        <v>2001</v>
      </c>
      <c r="H535" s="47">
        <f t="shared" si="198"/>
        <v>1488</v>
      </c>
      <c r="I535" s="132">
        <f t="shared" si="198"/>
        <v>1296</v>
      </c>
      <c r="J535" s="135">
        <f t="shared" si="198"/>
        <v>99.999999999999986</v>
      </c>
      <c r="K535" s="71">
        <f t="shared" si="198"/>
        <v>100.00000000000001</v>
      </c>
      <c r="L535" s="193">
        <f t="shared" si="198"/>
        <v>100</v>
      </c>
      <c r="M535" s="71">
        <f t="shared" si="198"/>
        <v>99.999999999999986</v>
      </c>
      <c r="N535" s="133">
        <f t="shared" si="198"/>
        <v>100.00000000000001</v>
      </c>
      <c r="O535" s="136">
        <f t="shared" si="198"/>
        <v>3.3628787878787878</v>
      </c>
      <c r="P535" s="71">
        <f t="shared" si="198"/>
        <v>4.2847100175746924</v>
      </c>
      <c r="Q535" s="193">
        <f t="shared" si="198"/>
        <v>2.6644474034620509</v>
      </c>
      <c r="R535" s="71">
        <f t="shared" si="198"/>
        <v>2.4195121951219511</v>
      </c>
      <c r="S535" s="71">
        <f t="shared" si="198"/>
        <v>2.3225806451612905</v>
      </c>
      <c r="T535" s="187"/>
    </row>
    <row r="536" spans="1:24" ht="9.9" customHeight="1" x14ac:dyDescent="0.15">
      <c r="B536" s="247"/>
      <c r="C536" s="247"/>
      <c r="D536" s="247"/>
      <c r="E536" s="111"/>
      <c r="F536" s="111"/>
      <c r="G536" s="111"/>
      <c r="H536" s="111"/>
      <c r="I536" s="111"/>
      <c r="J536" s="14"/>
      <c r="K536" s="14"/>
      <c r="L536" s="14"/>
      <c r="M536" s="14"/>
      <c r="N536" s="14"/>
      <c r="O536" s="14"/>
      <c r="P536" s="14"/>
      <c r="Q536" s="14"/>
      <c r="R536" s="14"/>
      <c r="S536" s="14"/>
    </row>
    <row r="537" spans="1:24" ht="15" customHeight="1" x14ac:dyDescent="0.15">
      <c r="A537" s="73" t="s">
        <v>739</v>
      </c>
      <c r="B537" s="204"/>
      <c r="C537" s="204"/>
      <c r="D537" s="204"/>
      <c r="E537" s="112"/>
      <c r="F537" s="112"/>
      <c r="G537" s="112"/>
      <c r="H537" s="112"/>
      <c r="I537" s="112"/>
      <c r="J537" s="73"/>
      <c r="K537" s="73"/>
      <c r="L537" s="112"/>
      <c r="M537" s="73"/>
      <c r="N537" s="73"/>
      <c r="O537" s="73"/>
      <c r="P537" s="73"/>
      <c r="Q537" s="73"/>
      <c r="R537" s="73"/>
      <c r="S537" s="14"/>
    </row>
    <row r="538" spans="1:24" ht="15" customHeight="1" x14ac:dyDescent="0.15">
      <c r="A538" s="1" t="s">
        <v>754</v>
      </c>
      <c r="C538" s="1"/>
      <c r="D538" s="1"/>
      <c r="H538" s="7"/>
      <c r="I538" s="7"/>
      <c r="K538" s="254"/>
      <c r="S538" s="14"/>
    </row>
    <row r="539" spans="1:24" ht="15" customHeight="1" x14ac:dyDescent="0.15">
      <c r="B539" s="64"/>
      <c r="C539" s="33"/>
      <c r="D539" s="33"/>
      <c r="E539" s="257"/>
      <c r="F539" s="258"/>
      <c r="G539" s="126" t="s">
        <v>166</v>
      </c>
      <c r="H539" s="258"/>
      <c r="I539" s="258"/>
      <c r="J539" s="324"/>
      <c r="K539" s="258"/>
      <c r="L539" s="126" t="s">
        <v>3</v>
      </c>
      <c r="M539" s="258"/>
      <c r="N539" s="325"/>
      <c r="O539" s="258"/>
      <c r="P539" s="258"/>
      <c r="Q539" s="126" t="s">
        <v>328</v>
      </c>
      <c r="R539" s="258"/>
      <c r="S539" s="259"/>
      <c r="T539" s="14"/>
    </row>
    <row r="540" spans="1:24" ht="19.2" x14ac:dyDescent="0.15">
      <c r="B540" s="93" t="s">
        <v>742</v>
      </c>
      <c r="C540" s="45"/>
      <c r="D540" s="45"/>
      <c r="E540" s="96" t="s">
        <v>512</v>
      </c>
      <c r="F540" s="96" t="s">
        <v>210</v>
      </c>
      <c r="G540" s="96" t="s">
        <v>211</v>
      </c>
      <c r="H540" s="96" t="s">
        <v>514</v>
      </c>
      <c r="I540" s="102" t="s">
        <v>213</v>
      </c>
      <c r="J540" s="105" t="s">
        <v>512</v>
      </c>
      <c r="K540" s="96" t="s">
        <v>210</v>
      </c>
      <c r="L540" s="96" t="s">
        <v>211</v>
      </c>
      <c r="M540" s="96" t="s">
        <v>514</v>
      </c>
      <c r="N540" s="100" t="s">
        <v>213</v>
      </c>
      <c r="O540" s="97" t="s">
        <v>512</v>
      </c>
      <c r="P540" s="96" t="s">
        <v>210</v>
      </c>
      <c r="Q540" s="96" t="s">
        <v>211</v>
      </c>
      <c r="R540" s="96" t="s">
        <v>514</v>
      </c>
      <c r="S540" s="125" t="s">
        <v>213</v>
      </c>
      <c r="T540" s="14"/>
    </row>
    <row r="541" spans="1:24" ht="15" customHeight="1" x14ac:dyDescent="0.15">
      <c r="B541" s="65"/>
      <c r="C541" s="36"/>
      <c r="D541" s="36"/>
      <c r="E541" s="37"/>
      <c r="F541" s="37"/>
      <c r="G541" s="37"/>
      <c r="H541" s="37"/>
      <c r="I541" s="66"/>
      <c r="J541" s="213">
        <f>J531</f>
        <v>4439</v>
      </c>
      <c r="K541" s="209">
        <f>K531</f>
        <v>2438</v>
      </c>
      <c r="L541" s="209">
        <f>L531</f>
        <v>2001</v>
      </c>
      <c r="M541" s="209">
        <f>M531</f>
        <v>1488</v>
      </c>
      <c r="N541" s="210">
        <f>N531</f>
        <v>1296</v>
      </c>
      <c r="O541" s="127"/>
      <c r="P541" s="37"/>
      <c r="Q541" s="37"/>
      <c r="R541" s="37"/>
      <c r="S541" s="37"/>
      <c r="T541" s="14"/>
    </row>
    <row r="542" spans="1:24" ht="15" customHeight="1" x14ac:dyDescent="0.15">
      <c r="B542" s="228" t="s">
        <v>472</v>
      </c>
      <c r="C542" s="382"/>
      <c r="D542" s="382"/>
      <c r="E542" s="17">
        <v>665</v>
      </c>
      <c r="F542" s="17">
        <v>665</v>
      </c>
      <c r="G542" s="130">
        <v>0</v>
      </c>
      <c r="H542" s="8">
        <v>38</v>
      </c>
      <c r="I542" s="130">
        <v>0</v>
      </c>
      <c r="J542" s="326">
        <f t="shared" ref="J542:N544" si="199">E542/J$541*100</f>
        <v>14.980851543140346</v>
      </c>
      <c r="K542" s="327">
        <f t="shared" si="199"/>
        <v>27.276456111566858</v>
      </c>
      <c r="L542" s="177">
        <f t="shared" si="199"/>
        <v>0</v>
      </c>
      <c r="M542" s="11">
        <f t="shared" si="199"/>
        <v>2.553763440860215</v>
      </c>
      <c r="N542" s="128">
        <f t="shared" si="199"/>
        <v>0</v>
      </c>
      <c r="O542" s="80">
        <v>0.16792929292929293</v>
      </c>
      <c r="P542" s="3">
        <v>0.38957234915055655</v>
      </c>
      <c r="Q542" s="177" t="s">
        <v>5</v>
      </c>
      <c r="R542" s="177">
        <v>2.0596205962059622E-2</v>
      </c>
      <c r="S542" s="15" t="s">
        <v>5</v>
      </c>
      <c r="T542" s="187"/>
    </row>
    <row r="543" spans="1:24" ht="15" customHeight="1" x14ac:dyDescent="0.15">
      <c r="B543" s="228" t="s">
        <v>473</v>
      </c>
      <c r="C543" s="382"/>
      <c r="D543" s="382"/>
      <c r="E543" s="18">
        <v>1659</v>
      </c>
      <c r="F543" s="18">
        <v>635</v>
      </c>
      <c r="G543" s="137">
        <v>1024</v>
      </c>
      <c r="H543" s="9">
        <v>619</v>
      </c>
      <c r="I543" s="137">
        <v>583</v>
      </c>
      <c r="J543" s="326">
        <f t="shared" si="199"/>
        <v>37.373282270781708</v>
      </c>
      <c r="K543" s="328">
        <f t="shared" si="199"/>
        <v>26.04593929450369</v>
      </c>
      <c r="L543" s="329">
        <f t="shared" si="199"/>
        <v>51.174412793603196</v>
      </c>
      <c r="M543" s="330">
        <f t="shared" si="199"/>
        <v>41.5994623655914</v>
      </c>
      <c r="N543" s="331">
        <f t="shared" si="199"/>
        <v>44.98456790123457</v>
      </c>
      <c r="O543" s="80">
        <v>0.41893939393939394</v>
      </c>
      <c r="P543" s="4">
        <v>0.37199765670767426</v>
      </c>
      <c r="Q543" s="178">
        <v>0.45450510430537061</v>
      </c>
      <c r="R543" s="12">
        <v>0.33550135501355016</v>
      </c>
      <c r="S543" s="16">
        <v>0.34826762246117082</v>
      </c>
      <c r="T543" s="187"/>
    </row>
    <row r="544" spans="1:24" ht="15" customHeight="1" x14ac:dyDescent="0.15">
      <c r="B544" s="228" t="s">
        <v>474</v>
      </c>
      <c r="C544" s="382"/>
      <c r="D544" s="382"/>
      <c r="E544" s="18">
        <v>2115</v>
      </c>
      <c r="F544" s="18">
        <v>1138</v>
      </c>
      <c r="G544" s="137">
        <v>977</v>
      </c>
      <c r="H544" s="9">
        <v>831</v>
      </c>
      <c r="I544" s="137">
        <v>713</v>
      </c>
      <c r="J544" s="326">
        <f t="shared" si="199"/>
        <v>47.645866186077946</v>
      </c>
      <c r="K544" s="328">
        <f t="shared" si="199"/>
        <v>46.677604593929452</v>
      </c>
      <c r="L544" s="329">
        <f t="shared" si="199"/>
        <v>48.825587206396804</v>
      </c>
      <c r="M544" s="330">
        <f t="shared" si="199"/>
        <v>55.846774193548384</v>
      </c>
      <c r="N544" s="331">
        <f t="shared" si="199"/>
        <v>55.01543209876543</v>
      </c>
      <c r="O544" s="80">
        <v>0.53409090909090906</v>
      </c>
      <c r="P544" s="4">
        <v>0.66666666666666663</v>
      </c>
      <c r="Q544" s="178">
        <v>0.43364403018197956</v>
      </c>
      <c r="R544" s="12">
        <v>0.45040650406504062</v>
      </c>
      <c r="S544" s="16">
        <v>0.42592592592592593</v>
      </c>
      <c r="T544" s="187"/>
    </row>
    <row r="545" spans="1:20" ht="15" customHeight="1" x14ac:dyDescent="0.15">
      <c r="B545" s="463" t="s">
        <v>1</v>
      </c>
      <c r="C545" s="464"/>
      <c r="D545" s="465"/>
      <c r="E545" s="131">
        <f t="shared" ref="E545:S545" si="200">SUM(E542:E544)</f>
        <v>4439</v>
      </c>
      <c r="F545" s="47">
        <f t="shared" si="200"/>
        <v>2438</v>
      </c>
      <c r="G545" s="132">
        <f t="shared" si="200"/>
        <v>2001</v>
      </c>
      <c r="H545" s="47">
        <f t="shared" si="200"/>
        <v>1488</v>
      </c>
      <c r="I545" s="132">
        <f t="shared" si="200"/>
        <v>1296</v>
      </c>
      <c r="J545" s="135">
        <f t="shared" si="200"/>
        <v>100</v>
      </c>
      <c r="K545" s="71">
        <f t="shared" si="200"/>
        <v>100</v>
      </c>
      <c r="L545" s="193">
        <f t="shared" si="200"/>
        <v>100</v>
      </c>
      <c r="M545" s="71">
        <f t="shared" si="200"/>
        <v>100</v>
      </c>
      <c r="N545" s="133">
        <f t="shared" si="200"/>
        <v>100</v>
      </c>
      <c r="O545" s="136">
        <f t="shared" si="200"/>
        <v>1.1209595959595959</v>
      </c>
      <c r="P545" s="71">
        <f t="shared" si="200"/>
        <v>1.4282366725248976</v>
      </c>
      <c r="Q545" s="71">
        <f t="shared" si="200"/>
        <v>0.88814913448735022</v>
      </c>
      <c r="R545" s="71">
        <f t="shared" si="200"/>
        <v>0.80650406504065042</v>
      </c>
      <c r="S545" s="71">
        <f t="shared" si="200"/>
        <v>0.77419354838709675</v>
      </c>
      <c r="T545" s="14"/>
    </row>
    <row r="546" spans="1:20" ht="15" customHeight="1" x14ac:dyDescent="0.15">
      <c r="B546" s="247"/>
      <c r="C546" s="247"/>
      <c r="D546" s="247"/>
      <c r="E546" s="111"/>
      <c r="F546" s="111"/>
      <c r="G546" s="111"/>
      <c r="H546" s="111"/>
      <c r="I546" s="111"/>
      <c r="J546" s="14"/>
      <c r="K546" s="14"/>
      <c r="L546" s="14"/>
      <c r="M546" s="14"/>
      <c r="N546" s="14"/>
      <c r="O546" s="14"/>
      <c r="P546" s="14"/>
      <c r="Q546" s="14"/>
      <c r="R546" s="14"/>
      <c r="S546" s="14"/>
    </row>
    <row r="547" spans="1:20" ht="15" customHeight="1" x14ac:dyDescent="0.15">
      <c r="A547" s="73" t="s">
        <v>739</v>
      </c>
      <c r="B547" s="22"/>
      <c r="C547" s="22"/>
      <c r="D547" s="22"/>
      <c r="E547" s="22"/>
      <c r="H547" s="7"/>
      <c r="I547" s="7"/>
      <c r="J547" s="54"/>
      <c r="K547" s="54"/>
      <c r="L547" s="54"/>
      <c r="M547" s="54"/>
      <c r="N547" s="54"/>
    </row>
    <row r="548" spans="1:20" ht="15" customHeight="1" x14ac:dyDescent="0.15">
      <c r="A548" s="1" t="s">
        <v>755</v>
      </c>
      <c r="C548" s="1"/>
      <c r="D548" s="1"/>
      <c r="E548" s="1"/>
      <c r="H548" s="7"/>
      <c r="I548" s="7"/>
      <c r="J548" s="7"/>
    </row>
    <row r="549" spans="1:20" ht="13.65" customHeight="1" x14ac:dyDescent="0.15">
      <c r="B549" s="64"/>
      <c r="C549" s="33"/>
      <c r="D549" s="33"/>
      <c r="E549" s="79"/>
      <c r="F549" s="86"/>
      <c r="G549" s="83" t="s">
        <v>166</v>
      </c>
      <c r="H549" s="86"/>
      <c r="I549" s="86"/>
      <c r="J549" s="104"/>
      <c r="K549" s="86"/>
      <c r="L549" s="83" t="s">
        <v>3</v>
      </c>
      <c r="M549" s="86"/>
      <c r="N549" s="99"/>
      <c r="O549" s="86"/>
      <c r="P549" s="86"/>
      <c r="Q549" s="126" t="s">
        <v>328</v>
      </c>
      <c r="R549" s="86"/>
      <c r="S549" s="84"/>
    </row>
    <row r="550" spans="1:20" ht="19.2" x14ac:dyDescent="0.15">
      <c r="B550" s="93"/>
      <c r="C550" s="45"/>
      <c r="D550" s="45"/>
      <c r="E550" s="96" t="s">
        <v>512</v>
      </c>
      <c r="F550" s="96" t="s">
        <v>210</v>
      </c>
      <c r="G550" s="96" t="s">
        <v>211</v>
      </c>
      <c r="H550" s="96" t="s">
        <v>514</v>
      </c>
      <c r="I550" s="102" t="s">
        <v>213</v>
      </c>
      <c r="J550" s="105" t="s">
        <v>512</v>
      </c>
      <c r="K550" s="96" t="s">
        <v>210</v>
      </c>
      <c r="L550" s="96" t="s">
        <v>211</v>
      </c>
      <c r="M550" s="96" t="s">
        <v>514</v>
      </c>
      <c r="N550" s="100" t="s">
        <v>213</v>
      </c>
      <c r="O550" s="97" t="s">
        <v>512</v>
      </c>
      <c r="P550" s="96" t="s">
        <v>210</v>
      </c>
      <c r="Q550" s="96" t="s">
        <v>211</v>
      </c>
      <c r="R550" s="96" t="s">
        <v>514</v>
      </c>
      <c r="S550" s="125" t="s">
        <v>213</v>
      </c>
    </row>
    <row r="551" spans="1:20" ht="12" customHeight="1" x14ac:dyDescent="0.15">
      <c r="B551" s="65"/>
      <c r="C551" s="36"/>
      <c r="D551" s="36"/>
      <c r="E551" s="37"/>
      <c r="F551" s="37"/>
      <c r="G551" s="37"/>
      <c r="H551" s="37"/>
      <c r="I551" s="66"/>
      <c r="J551" s="213">
        <f>E555</f>
        <v>2324</v>
      </c>
      <c r="K551" s="209">
        <f>F555</f>
        <v>1300</v>
      </c>
      <c r="L551" s="209">
        <f>G555</f>
        <v>1024</v>
      </c>
      <c r="M551" s="209">
        <f>H555</f>
        <v>657</v>
      </c>
      <c r="N551" s="210">
        <f>I555</f>
        <v>583</v>
      </c>
      <c r="O551" s="127"/>
      <c r="P551" s="37"/>
      <c r="Q551" s="37"/>
      <c r="R551" s="37"/>
      <c r="S551" s="37"/>
    </row>
    <row r="552" spans="1:20" ht="24" customHeight="1" x14ac:dyDescent="0.15">
      <c r="B552" s="455" t="s">
        <v>743</v>
      </c>
      <c r="C552" s="456"/>
      <c r="D552" s="472"/>
      <c r="E552" s="17">
        <v>2192</v>
      </c>
      <c r="F552" s="17">
        <v>1225</v>
      </c>
      <c r="G552" s="130">
        <v>967</v>
      </c>
      <c r="H552" s="8">
        <v>618</v>
      </c>
      <c r="I552" s="130">
        <v>545</v>
      </c>
      <c r="J552" s="134">
        <f t="shared" ref="J552:N554" si="201">E552/J$551*100</f>
        <v>94.320137693631665</v>
      </c>
      <c r="K552" s="3">
        <f t="shared" si="201"/>
        <v>94.230769230769226</v>
      </c>
      <c r="L552" s="177">
        <f t="shared" si="201"/>
        <v>94.43359375</v>
      </c>
      <c r="M552" s="11">
        <f t="shared" si="201"/>
        <v>94.063926940639263</v>
      </c>
      <c r="N552" s="128">
        <f t="shared" si="201"/>
        <v>93.481989708404797</v>
      </c>
      <c r="O552" s="80">
        <v>2.4491620111731844</v>
      </c>
      <c r="P552" s="3">
        <v>2.7222222222222223</v>
      </c>
      <c r="Q552" s="177">
        <v>2.1730337078651685</v>
      </c>
      <c r="R552" s="11">
        <v>1.9074074074074074</v>
      </c>
      <c r="S552" s="15">
        <v>1.9190140845070423</v>
      </c>
      <c r="T552" s="187"/>
    </row>
    <row r="553" spans="1:20" ht="24" customHeight="1" x14ac:dyDescent="0.15">
      <c r="B553" s="457" t="s">
        <v>496</v>
      </c>
      <c r="C553" s="458"/>
      <c r="D553" s="462"/>
      <c r="E553" s="18">
        <v>129</v>
      </c>
      <c r="F553" s="18">
        <v>74</v>
      </c>
      <c r="G553" s="137">
        <v>55</v>
      </c>
      <c r="H553" s="9">
        <v>38</v>
      </c>
      <c r="I553" s="137">
        <v>37</v>
      </c>
      <c r="J553" s="134">
        <f t="shared" si="201"/>
        <v>5.5507745266781416</v>
      </c>
      <c r="K553" s="4">
        <f t="shared" si="201"/>
        <v>5.6923076923076925</v>
      </c>
      <c r="L553" s="178">
        <f t="shared" si="201"/>
        <v>5.37109375</v>
      </c>
      <c r="M553" s="12">
        <f t="shared" si="201"/>
        <v>5.7838660578386598</v>
      </c>
      <c r="N553" s="138">
        <f t="shared" si="201"/>
        <v>6.3464837049742702</v>
      </c>
      <c r="O553" s="80">
        <v>0.18887262079062958</v>
      </c>
      <c r="P553" s="4">
        <v>0.24025974025974026</v>
      </c>
      <c r="Q553" s="178">
        <v>0.14666666666666667</v>
      </c>
      <c r="R553" s="12">
        <v>0.11209439528023599</v>
      </c>
      <c r="S553" s="16">
        <v>0.11935483870967742</v>
      </c>
      <c r="T553" s="187"/>
    </row>
    <row r="554" spans="1:20" ht="24" customHeight="1" x14ac:dyDescent="0.15">
      <c r="B554" s="481" t="s">
        <v>497</v>
      </c>
      <c r="C554" s="482"/>
      <c r="D554" s="483"/>
      <c r="E554" s="19">
        <v>3</v>
      </c>
      <c r="F554" s="18">
        <v>1</v>
      </c>
      <c r="G554" s="67">
        <v>2</v>
      </c>
      <c r="H554" s="18">
        <v>1</v>
      </c>
      <c r="I554" s="67">
        <v>1</v>
      </c>
      <c r="J554" s="134">
        <f t="shared" si="201"/>
        <v>0.12908777969018934</v>
      </c>
      <c r="K554" s="4">
        <f t="shared" si="201"/>
        <v>7.6923076923076927E-2</v>
      </c>
      <c r="L554" s="179">
        <f t="shared" si="201"/>
        <v>0.1953125</v>
      </c>
      <c r="M554" s="4">
        <f t="shared" si="201"/>
        <v>0.15220700152207001</v>
      </c>
      <c r="N554" s="129">
        <f t="shared" si="201"/>
        <v>0.17152658662092624</v>
      </c>
      <c r="O554" s="80">
        <v>0.1</v>
      </c>
      <c r="P554" s="4">
        <v>4.5454545454545456E-2</v>
      </c>
      <c r="Q554" s="179">
        <v>0.25</v>
      </c>
      <c r="R554" s="4">
        <v>8.3333333333333329E-2</v>
      </c>
      <c r="S554" s="4">
        <v>9.0909090909090912E-2</v>
      </c>
      <c r="T554" s="187"/>
    </row>
    <row r="555" spans="1:20" ht="15" customHeight="1" x14ac:dyDescent="0.15">
      <c r="B555" s="463" t="s">
        <v>1</v>
      </c>
      <c r="C555" s="464"/>
      <c r="D555" s="465"/>
      <c r="E555" s="131">
        <f t="shared" ref="E555:S555" si="202">SUM(E552:E554)</f>
        <v>2324</v>
      </c>
      <c r="F555" s="47">
        <f t="shared" si="202"/>
        <v>1300</v>
      </c>
      <c r="G555" s="132">
        <f t="shared" si="202"/>
        <v>1024</v>
      </c>
      <c r="H555" s="47">
        <f t="shared" si="202"/>
        <v>657</v>
      </c>
      <c r="I555" s="132">
        <f t="shared" si="202"/>
        <v>583</v>
      </c>
      <c r="J555" s="135">
        <f t="shared" si="202"/>
        <v>100</v>
      </c>
      <c r="K555" s="71">
        <f t="shared" si="202"/>
        <v>100</v>
      </c>
      <c r="L555" s="193">
        <f t="shared" si="202"/>
        <v>100</v>
      </c>
      <c r="M555" s="71">
        <f t="shared" si="202"/>
        <v>100</v>
      </c>
      <c r="N555" s="133">
        <f t="shared" si="202"/>
        <v>100</v>
      </c>
      <c r="O555" s="136">
        <f t="shared" si="202"/>
        <v>2.738034631963814</v>
      </c>
      <c r="P555" s="71">
        <f t="shared" si="202"/>
        <v>3.0079365079365079</v>
      </c>
      <c r="Q555" s="193">
        <f t="shared" si="202"/>
        <v>2.569700374531835</v>
      </c>
      <c r="R555" s="71">
        <f t="shared" si="202"/>
        <v>2.1028351360209769</v>
      </c>
      <c r="S555" s="71">
        <f t="shared" si="202"/>
        <v>2.1292780141258105</v>
      </c>
    </row>
    <row r="556" spans="1:20" ht="9.9" customHeight="1" x14ac:dyDescent="0.15">
      <c r="B556" s="62"/>
      <c r="C556" s="62"/>
      <c r="D556" s="62"/>
      <c r="E556" s="62"/>
      <c r="F556" s="45"/>
      <c r="G556" s="91"/>
      <c r="H556" s="91"/>
      <c r="I556" s="91"/>
      <c r="J556" s="54"/>
      <c r="K556" s="23"/>
    </row>
    <row r="557" spans="1:20" ht="15" customHeight="1" x14ac:dyDescent="0.15">
      <c r="A557" s="73" t="s">
        <v>740</v>
      </c>
      <c r="B557" s="22"/>
      <c r="C557" s="22"/>
      <c r="D557" s="22"/>
      <c r="E557" s="22"/>
      <c r="H557" s="7"/>
      <c r="I557" s="7"/>
      <c r="J557" s="7"/>
      <c r="M557" s="7"/>
    </row>
    <row r="558" spans="1:20" ht="15" customHeight="1" x14ac:dyDescent="0.15">
      <c r="A558" s="1" t="s">
        <v>756</v>
      </c>
      <c r="C558" s="1"/>
      <c r="D558" s="1"/>
      <c r="E558" s="1"/>
      <c r="H558" s="7"/>
      <c r="I558" s="7"/>
      <c r="J558" s="7"/>
    </row>
    <row r="559" spans="1:20" ht="13.65" customHeight="1" x14ac:dyDescent="0.15">
      <c r="B559" s="64"/>
      <c r="C559" s="33"/>
      <c r="D559" s="33"/>
      <c r="E559" s="79"/>
      <c r="F559" s="86"/>
      <c r="G559" s="83" t="s">
        <v>166</v>
      </c>
      <c r="H559" s="86"/>
      <c r="I559" s="86"/>
      <c r="J559" s="104"/>
      <c r="K559" s="86"/>
      <c r="L559" s="83" t="s">
        <v>3</v>
      </c>
      <c r="M559" s="86"/>
      <c r="N559" s="99"/>
      <c r="O559" s="86"/>
      <c r="P559" s="86"/>
      <c r="Q559" s="126" t="s">
        <v>328</v>
      </c>
      <c r="R559" s="86"/>
      <c r="S559" s="84"/>
    </row>
    <row r="560" spans="1:20" ht="19.2" x14ac:dyDescent="0.15">
      <c r="B560" s="93"/>
      <c r="C560" s="45"/>
      <c r="D560" s="45"/>
      <c r="E560" s="96" t="s">
        <v>512</v>
      </c>
      <c r="F560" s="96" t="s">
        <v>210</v>
      </c>
      <c r="G560" s="96" t="s">
        <v>211</v>
      </c>
      <c r="H560" s="96" t="s">
        <v>514</v>
      </c>
      <c r="I560" s="102" t="s">
        <v>213</v>
      </c>
      <c r="J560" s="105" t="s">
        <v>512</v>
      </c>
      <c r="K560" s="96" t="s">
        <v>210</v>
      </c>
      <c r="L560" s="96" t="s">
        <v>211</v>
      </c>
      <c r="M560" s="96" t="s">
        <v>514</v>
      </c>
      <c r="N560" s="100" t="s">
        <v>213</v>
      </c>
      <c r="O560" s="97" t="s">
        <v>512</v>
      </c>
      <c r="P560" s="96" t="s">
        <v>210</v>
      </c>
      <c r="Q560" s="96" t="s">
        <v>211</v>
      </c>
      <c r="R560" s="96" t="s">
        <v>514</v>
      </c>
      <c r="S560" s="125" t="s">
        <v>213</v>
      </c>
    </row>
    <row r="561" spans="1:20" ht="12" customHeight="1" x14ac:dyDescent="0.15">
      <c r="B561" s="65"/>
      <c r="C561" s="36"/>
      <c r="D561" s="36"/>
      <c r="E561" s="37"/>
      <c r="F561" s="37"/>
      <c r="G561" s="37"/>
      <c r="H561" s="37"/>
      <c r="I561" s="66"/>
      <c r="J561" s="213">
        <f>E565</f>
        <v>665</v>
      </c>
      <c r="K561" s="209">
        <f>F565</f>
        <v>665</v>
      </c>
      <c r="L561" s="209">
        <f>G565</f>
        <v>0</v>
      </c>
      <c r="M561" s="209">
        <f>H565</f>
        <v>38</v>
      </c>
      <c r="N561" s="210">
        <f>I565</f>
        <v>0</v>
      </c>
      <c r="O561" s="127"/>
      <c r="P561" s="37"/>
      <c r="Q561" s="37"/>
      <c r="R561" s="37"/>
      <c r="S561" s="37"/>
    </row>
    <row r="562" spans="1:20" ht="24" customHeight="1" x14ac:dyDescent="0.15">
      <c r="B562" s="455" t="s">
        <v>743</v>
      </c>
      <c r="C562" s="456"/>
      <c r="D562" s="472"/>
      <c r="E562" s="17">
        <v>649</v>
      </c>
      <c r="F562" s="17">
        <v>649</v>
      </c>
      <c r="G562" s="130">
        <v>0</v>
      </c>
      <c r="H562" s="8">
        <v>38</v>
      </c>
      <c r="I562" s="130">
        <v>0</v>
      </c>
      <c r="J562" s="134">
        <f t="shared" ref="J562:K564" si="203">E562/J$561*100</f>
        <v>97.593984962406012</v>
      </c>
      <c r="K562" s="3">
        <f t="shared" si="203"/>
        <v>97.593984962406012</v>
      </c>
      <c r="L562" s="177" t="s">
        <v>430</v>
      </c>
      <c r="M562" s="11">
        <f>H562/M$561*100</f>
        <v>100</v>
      </c>
      <c r="N562" s="128" t="s">
        <v>5</v>
      </c>
      <c r="O562" s="80">
        <v>1.567632850241546</v>
      </c>
      <c r="P562" s="3">
        <v>1.567632850241546</v>
      </c>
      <c r="Q562" s="177" t="s">
        <v>5</v>
      </c>
      <c r="R562" s="11">
        <v>1.1176470588235294</v>
      </c>
      <c r="S562" s="15" t="s">
        <v>5</v>
      </c>
      <c r="T562" s="187"/>
    </row>
    <row r="563" spans="1:20" ht="24" customHeight="1" x14ac:dyDescent="0.15">
      <c r="B563" s="457" t="s">
        <v>496</v>
      </c>
      <c r="C563" s="458"/>
      <c r="D563" s="462"/>
      <c r="E563" s="18">
        <v>15</v>
      </c>
      <c r="F563" s="18">
        <v>15</v>
      </c>
      <c r="G563" s="137">
        <v>0</v>
      </c>
      <c r="H563" s="9">
        <v>0</v>
      </c>
      <c r="I563" s="137">
        <v>0</v>
      </c>
      <c r="J563" s="134">
        <f t="shared" si="203"/>
        <v>2.2556390977443606</v>
      </c>
      <c r="K563" s="4">
        <f t="shared" si="203"/>
        <v>2.2556390977443606</v>
      </c>
      <c r="L563" s="178" t="s">
        <v>5</v>
      </c>
      <c r="M563" s="12">
        <f>H563/M$561*100</f>
        <v>0</v>
      </c>
      <c r="N563" s="138" t="s">
        <v>5</v>
      </c>
      <c r="O563" s="80">
        <v>0.41666666666666669</v>
      </c>
      <c r="P563" s="4">
        <v>0.41666666666666669</v>
      </c>
      <c r="Q563" s="178" t="s">
        <v>5</v>
      </c>
      <c r="R563" s="178" t="s">
        <v>5</v>
      </c>
      <c r="S563" s="16" t="s">
        <v>5</v>
      </c>
      <c r="T563" s="187"/>
    </row>
    <row r="564" spans="1:20" ht="24" customHeight="1" x14ac:dyDescent="0.15">
      <c r="B564" s="481" t="s">
        <v>497</v>
      </c>
      <c r="C564" s="482"/>
      <c r="D564" s="483"/>
      <c r="E564" s="19">
        <v>1</v>
      </c>
      <c r="F564" s="18">
        <v>1</v>
      </c>
      <c r="G564" s="67">
        <v>0</v>
      </c>
      <c r="H564" s="18">
        <v>0</v>
      </c>
      <c r="I564" s="67">
        <v>0</v>
      </c>
      <c r="J564" s="134">
        <f t="shared" si="203"/>
        <v>0.15037593984962408</v>
      </c>
      <c r="K564" s="4">
        <f t="shared" si="203"/>
        <v>0.15037593984962408</v>
      </c>
      <c r="L564" s="178" t="s">
        <v>5</v>
      </c>
      <c r="M564" s="4">
        <f>H564/M$561*100</f>
        <v>0</v>
      </c>
      <c r="N564" s="138" t="s">
        <v>5</v>
      </c>
      <c r="O564" s="80">
        <v>1</v>
      </c>
      <c r="P564" s="4">
        <v>1</v>
      </c>
      <c r="Q564" s="178" t="s">
        <v>5</v>
      </c>
      <c r="R564" s="178" t="s">
        <v>5</v>
      </c>
      <c r="S564" s="16" t="s">
        <v>5</v>
      </c>
      <c r="T564" s="187"/>
    </row>
    <row r="565" spans="1:20" ht="15" customHeight="1" x14ac:dyDescent="0.15">
      <c r="B565" s="463" t="s">
        <v>1</v>
      </c>
      <c r="C565" s="464"/>
      <c r="D565" s="465"/>
      <c r="E565" s="131">
        <f t="shared" ref="E565:K565" si="204">SUM(E562:E564)</f>
        <v>665</v>
      </c>
      <c r="F565" s="47">
        <f t="shared" si="204"/>
        <v>665</v>
      </c>
      <c r="G565" s="132">
        <f t="shared" si="204"/>
        <v>0</v>
      </c>
      <c r="H565" s="47">
        <f t="shared" si="204"/>
        <v>38</v>
      </c>
      <c r="I565" s="132">
        <f t="shared" si="204"/>
        <v>0</v>
      </c>
      <c r="J565" s="135">
        <f t="shared" si="204"/>
        <v>100</v>
      </c>
      <c r="K565" s="71">
        <f t="shared" si="204"/>
        <v>100</v>
      </c>
      <c r="L565" s="243" t="s">
        <v>5</v>
      </c>
      <c r="M565" s="71">
        <f>SUM(M562:M564)</f>
        <v>100</v>
      </c>
      <c r="N565" s="244" t="s">
        <v>5</v>
      </c>
      <c r="O565" s="136">
        <f>SUM(O562:O564)</f>
        <v>2.9842995169082127</v>
      </c>
      <c r="P565" s="71">
        <f>SUM(P562:P564)</f>
        <v>2.9842995169082127</v>
      </c>
      <c r="Q565" s="243" t="s">
        <v>5</v>
      </c>
      <c r="R565" s="71">
        <f>SUM(R562:R564)</f>
        <v>1.1176470588235294</v>
      </c>
      <c r="S565" s="6" t="s">
        <v>5</v>
      </c>
    </row>
    <row r="566" spans="1:20" ht="9.9" customHeight="1" x14ac:dyDescent="0.15">
      <c r="B566" s="62"/>
      <c r="C566" s="62"/>
      <c r="D566" s="62"/>
      <c r="E566" s="62"/>
      <c r="F566" s="45"/>
      <c r="G566" s="91"/>
      <c r="H566" s="91"/>
      <c r="I566" s="91"/>
      <c r="J566" s="54"/>
      <c r="K566" s="23"/>
    </row>
    <row r="567" spans="1:20" ht="15" customHeight="1" x14ac:dyDescent="0.15">
      <c r="A567" s="73" t="s">
        <v>729</v>
      </c>
      <c r="B567" s="22"/>
      <c r="C567" s="22"/>
      <c r="D567" s="22"/>
      <c r="E567" s="22"/>
      <c r="H567" s="7"/>
      <c r="I567" s="7"/>
      <c r="J567" s="7"/>
      <c r="M567" s="7"/>
    </row>
    <row r="568" spans="1:20" ht="15" customHeight="1" x14ac:dyDescent="0.15">
      <c r="A568" s="1" t="s">
        <v>741</v>
      </c>
      <c r="C568" s="1"/>
      <c r="D568" s="1"/>
      <c r="E568" s="1"/>
      <c r="H568" s="7"/>
      <c r="I568" s="7"/>
      <c r="J568" s="7"/>
      <c r="M568" s="7"/>
    </row>
    <row r="569" spans="1:20" ht="19.2" x14ac:dyDescent="0.15">
      <c r="B569" s="203"/>
      <c r="C569" s="58"/>
      <c r="D569" s="58"/>
      <c r="E569" s="125" t="s">
        <v>512</v>
      </c>
      <c r="F569" s="125" t="s">
        <v>210</v>
      </c>
      <c r="G569" s="125" t="s">
        <v>211</v>
      </c>
      <c r="H569" s="125" t="s">
        <v>514</v>
      </c>
      <c r="I569" s="125" t="s">
        <v>213</v>
      </c>
      <c r="J569" s="7"/>
      <c r="M569" s="7"/>
    </row>
    <row r="570" spans="1:20" ht="8.25" customHeight="1" x14ac:dyDescent="0.15">
      <c r="B570" s="65"/>
      <c r="C570" s="36"/>
      <c r="D570" s="36"/>
      <c r="E570" s="37"/>
      <c r="F570" s="37"/>
      <c r="G570" s="37"/>
      <c r="H570" s="37"/>
      <c r="I570" s="37"/>
      <c r="J570" s="7"/>
      <c r="M570" s="7"/>
    </row>
    <row r="571" spans="1:20" ht="24" customHeight="1" x14ac:dyDescent="0.15">
      <c r="B571" s="455" t="s">
        <v>743</v>
      </c>
      <c r="C571" s="456"/>
      <c r="D571" s="472"/>
      <c r="E571" s="163">
        <f t="shared" ref="E571:I574" si="205">E552/E532*100</f>
        <v>82.282282282282281</v>
      </c>
      <c r="F571" s="163">
        <f t="shared" si="205"/>
        <v>81.233421750663126</v>
      </c>
      <c r="G571" s="223">
        <f t="shared" si="205"/>
        <v>83.650519031141869</v>
      </c>
      <c r="H571" s="198">
        <f t="shared" si="205"/>
        <v>83.064516129032256</v>
      </c>
      <c r="I571" s="201">
        <f t="shared" si="205"/>
        <v>86.097946287519747</v>
      </c>
      <c r="J571" s="7"/>
      <c r="M571" s="7"/>
    </row>
    <row r="572" spans="1:20" ht="24" customHeight="1" x14ac:dyDescent="0.15">
      <c r="B572" s="457" t="s">
        <v>496</v>
      </c>
      <c r="C572" s="458"/>
      <c r="D572" s="462"/>
      <c r="E572" s="164">
        <f t="shared" si="205"/>
        <v>7.953144266337854</v>
      </c>
      <c r="F572" s="164">
        <f t="shared" si="205"/>
        <v>9.238451935081148</v>
      </c>
      <c r="G572" s="224">
        <f t="shared" si="205"/>
        <v>6.699147381242387</v>
      </c>
      <c r="H572" s="199">
        <f t="shared" si="205"/>
        <v>5.4834054834054831</v>
      </c>
      <c r="I572" s="202">
        <f t="shared" si="205"/>
        <v>6.0064935064935066</v>
      </c>
      <c r="J572" s="7"/>
      <c r="M572" s="7"/>
    </row>
    <row r="573" spans="1:20" ht="24" customHeight="1" x14ac:dyDescent="0.15">
      <c r="B573" s="481" t="s">
        <v>497</v>
      </c>
      <c r="C573" s="482"/>
      <c r="D573" s="483"/>
      <c r="E573" s="161">
        <f t="shared" si="205"/>
        <v>1.9607843137254901</v>
      </c>
      <c r="F573" s="164">
        <f t="shared" si="205"/>
        <v>0.77519379844961245</v>
      </c>
      <c r="G573" s="225">
        <f t="shared" si="205"/>
        <v>8.3333333333333321</v>
      </c>
      <c r="H573" s="164">
        <f t="shared" si="205"/>
        <v>1.9607843137254901</v>
      </c>
      <c r="I573" s="164">
        <f t="shared" si="205"/>
        <v>2.1276595744680851</v>
      </c>
      <c r="J573" s="7"/>
      <c r="M573" s="7"/>
    </row>
    <row r="574" spans="1:20" ht="15" customHeight="1" x14ac:dyDescent="0.15">
      <c r="B574" s="463" t="s">
        <v>1</v>
      </c>
      <c r="C574" s="464"/>
      <c r="D574" s="465"/>
      <c r="E574" s="200">
        <f t="shared" si="205"/>
        <v>52.354133813922054</v>
      </c>
      <c r="F574" s="40">
        <f t="shared" si="205"/>
        <v>53.322395406070555</v>
      </c>
      <c r="G574" s="226">
        <f t="shared" si="205"/>
        <v>51.174412793603196</v>
      </c>
      <c r="H574" s="40">
        <f t="shared" si="205"/>
        <v>44.153225806451616</v>
      </c>
      <c r="I574" s="40">
        <f t="shared" si="205"/>
        <v>44.98456790123457</v>
      </c>
      <c r="J574" s="7"/>
      <c r="M574" s="7"/>
    </row>
    <row r="575" spans="1:20" ht="9.9" customHeight="1" x14ac:dyDescent="0.15">
      <c r="C575" s="1"/>
      <c r="I575" s="7"/>
      <c r="L575" s="7"/>
    </row>
    <row r="576" spans="1:20" ht="15" customHeight="1" x14ac:dyDescent="0.15">
      <c r="A576" s="1" t="s">
        <v>757</v>
      </c>
      <c r="C576" s="1"/>
    </row>
    <row r="577" spans="1:20" ht="13.65" customHeight="1" x14ac:dyDescent="0.15">
      <c r="B577" s="64"/>
      <c r="C577" s="33"/>
      <c r="D577" s="33"/>
      <c r="E577" s="33"/>
      <c r="F577" s="79"/>
      <c r="G577" s="86"/>
      <c r="H577" s="83" t="s">
        <v>2</v>
      </c>
      <c r="I577" s="86"/>
      <c r="J577" s="86"/>
      <c r="K577" s="106"/>
      <c r="L577" s="86"/>
      <c r="M577" s="83" t="s">
        <v>3</v>
      </c>
      <c r="N577" s="86"/>
      <c r="O577" s="84"/>
    </row>
    <row r="578" spans="1:20" ht="19.2" x14ac:dyDescent="0.15">
      <c r="B578" s="77"/>
      <c r="F578" s="96" t="s">
        <v>512</v>
      </c>
      <c r="G578" s="96" t="s">
        <v>210</v>
      </c>
      <c r="H578" s="96" t="s">
        <v>211</v>
      </c>
      <c r="I578" s="96" t="s">
        <v>514</v>
      </c>
      <c r="J578" s="102" t="s">
        <v>213</v>
      </c>
      <c r="K578" s="105" t="s">
        <v>512</v>
      </c>
      <c r="L578" s="96" t="s">
        <v>210</v>
      </c>
      <c r="M578" s="96" t="s">
        <v>211</v>
      </c>
      <c r="N578" s="96" t="s">
        <v>514</v>
      </c>
      <c r="O578" s="96" t="s">
        <v>213</v>
      </c>
    </row>
    <row r="579" spans="1:20" ht="12" customHeight="1" x14ac:dyDescent="0.15">
      <c r="B579" s="35"/>
      <c r="C579" s="88"/>
      <c r="D579" s="88"/>
      <c r="E579" s="36"/>
      <c r="F579" s="37"/>
      <c r="G579" s="37"/>
      <c r="H579" s="37"/>
      <c r="I579" s="37"/>
      <c r="J579" s="66"/>
      <c r="K579" s="107">
        <f>F582</f>
        <v>1983</v>
      </c>
      <c r="L579" s="2">
        <f>G582</f>
        <v>667</v>
      </c>
      <c r="M579" s="2">
        <f>H582</f>
        <v>1316</v>
      </c>
      <c r="N579" s="2">
        <f>I582</f>
        <v>1123</v>
      </c>
      <c r="O579" s="2">
        <f>J582</f>
        <v>1051</v>
      </c>
      <c r="P579" s="90"/>
      <c r="Q579" s="90"/>
      <c r="R579" s="90"/>
      <c r="S579" s="90"/>
    </row>
    <row r="580" spans="1:20" ht="15" customHeight="1" x14ac:dyDescent="0.15">
      <c r="B580" s="34" t="s">
        <v>386</v>
      </c>
      <c r="C580" s="233"/>
      <c r="D580" s="233"/>
      <c r="F580" s="18">
        <v>837</v>
      </c>
      <c r="G580" s="18">
        <v>430</v>
      </c>
      <c r="H580" s="18">
        <v>407</v>
      </c>
      <c r="I580" s="18">
        <v>289</v>
      </c>
      <c r="J580" s="67">
        <v>253</v>
      </c>
      <c r="K580" s="109">
        <f t="shared" ref="K580:O581" si="206">F580/K$388*100</f>
        <v>42.208774583963695</v>
      </c>
      <c r="L580" s="4">
        <f t="shared" si="206"/>
        <v>64.467766116941533</v>
      </c>
      <c r="M580" s="4">
        <f t="shared" si="206"/>
        <v>30.927051671732524</v>
      </c>
      <c r="N580" s="4">
        <f t="shared" si="206"/>
        <v>25.734639358860196</v>
      </c>
      <c r="O580" s="4">
        <f t="shared" si="206"/>
        <v>24.072312083729781</v>
      </c>
      <c r="P580" s="80"/>
      <c r="Q580" s="80"/>
      <c r="R580" s="80"/>
      <c r="S580" s="80"/>
      <c r="T580" s="80"/>
    </row>
    <row r="581" spans="1:20" ht="15" customHeight="1" x14ac:dyDescent="0.15">
      <c r="B581" s="34" t="s">
        <v>387</v>
      </c>
      <c r="C581" s="233"/>
      <c r="D581" s="233"/>
      <c r="F581" s="18">
        <v>1146</v>
      </c>
      <c r="G581" s="18">
        <v>237</v>
      </c>
      <c r="H581" s="18">
        <v>909</v>
      </c>
      <c r="I581" s="18">
        <v>834</v>
      </c>
      <c r="J581" s="67">
        <v>798</v>
      </c>
      <c r="K581" s="109">
        <f t="shared" si="206"/>
        <v>57.791225416036305</v>
      </c>
      <c r="L581" s="4">
        <f t="shared" si="206"/>
        <v>35.532233883058474</v>
      </c>
      <c r="M581" s="4">
        <f t="shared" si="206"/>
        <v>69.072948328267486</v>
      </c>
      <c r="N581" s="4">
        <f t="shared" si="206"/>
        <v>74.265360641139793</v>
      </c>
      <c r="O581" s="4">
        <f t="shared" si="206"/>
        <v>75.927687916270216</v>
      </c>
      <c r="P581" s="80"/>
      <c r="Q581" s="80"/>
      <c r="R581" s="80"/>
      <c r="S581" s="80"/>
      <c r="T581" s="80"/>
    </row>
    <row r="582" spans="1:20" ht="15" customHeight="1" x14ac:dyDescent="0.15">
      <c r="B582" s="38" t="s">
        <v>1</v>
      </c>
      <c r="C582" s="78"/>
      <c r="D582" s="78"/>
      <c r="E582" s="28"/>
      <c r="F582" s="39">
        <f>SUM(F580:F581)</f>
        <v>1983</v>
      </c>
      <c r="G582" s="39">
        <f>SUM(G580:G581)</f>
        <v>667</v>
      </c>
      <c r="H582" s="39">
        <f>SUM(H580:H581)</f>
        <v>1316</v>
      </c>
      <c r="I582" s="39">
        <f>SUM(I580:I581)</f>
        <v>1123</v>
      </c>
      <c r="J582" s="68">
        <f>SUM(J580:J581)</f>
        <v>1051</v>
      </c>
      <c r="K582" s="110">
        <f>IF(SUM(K580:K581)&gt;100,"－",SUM(K580:K581))</f>
        <v>100</v>
      </c>
      <c r="L582" s="6">
        <f>IF(SUM(L580:L581)&gt;100,"－",SUM(L580:L581))</f>
        <v>100</v>
      </c>
      <c r="M582" s="6">
        <f>IF(SUM(M580:M581)&gt;100,"－",SUM(M580:M581))</f>
        <v>100.00000000000001</v>
      </c>
      <c r="N582" s="6">
        <f>IF(SUM(N580:N581)&gt;100,"－",SUM(N580:N581))</f>
        <v>99.999999999999986</v>
      </c>
      <c r="O582" s="6">
        <f>IF(SUM(O580:O581)&gt;100,"－",SUM(O580:O581))</f>
        <v>100</v>
      </c>
      <c r="P582" s="23"/>
      <c r="Q582" s="23"/>
      <c r="R582" s="23"/>
      <c r="S582" s="23"/>
    </row>
    <row r="583" spans="1:20" ht="15" customHeight="1" x14ac:dyDescent="0.15">
      <c r="C583" s="1"/>
    </row>
    <row r="584" spans="1:20" ht="15" customHeight="1" x14ac:dyDescent="0.15">
      <c r="A584" s="1" t="s">
        <v>1063</v>
      </c>
      <c r="C584" s="1"/>
    </row>
    <row r="585" spans="1:20" ht="15" customHeight="1" x14ac:dyDescent="0.15">
      <c r="B585" s="64"/>
      <c r="C585" s="33"/>
      <c r="D585" s="33"/>
      <c r="E585" s="33"/>
      <c r="F585" s="33"/>
      <c r="G585" s="79"/>
      <c r="H585" s="83" t="s">
        <v>2</v>
      </c>
      <c r="I585" s="86"/>
      <c r="J585" s="106"/>
      <c r="K585" s="83" t="s">
        <v>3</v>
      </c>
      <c r="L585" s="84"/>
    </row>
    <row r="586" spans="1:20" ht="19.2" x14ac:dyDescent="0.15">
      <c r="B586" s="77"/>
      <c r="G586" s="96" t="s">
        <v>4</v>
      </c>
      <c r="H586" s="96" t="s">
        <v>210</v>
      </c>
      <c r="I586" s="96" t="s">
        <v>212</v>
      </c>
      <c r="J586" s="105" t="s">
        <v>4</v>
      </c>
      <c r="K586" s="96" t="s">
        <v>210</v>
      </c>
      <c r="L586" s="96" t="s">
        <v>212</v>
      </c>
    </row>
    <row r="587" spans="1:20" ht="15" customHeight="1" x14ac:dyDescent="0.15">
      <c r="B587" s="35"/>
      <c r="C587" s="88"/>
      <c r="D587" s="88"/>
      <c r="E587" s="88"/>
      <c r="F587" s="36"/>
      <c r="G587" s="37"/>
      <c r="H587" s="37"/>
      <c r="I587" s="37"/>
      <c r="J587" s="107">
        <f>G591</f>
        <v>739</v>
      </c>
      <c r="K587" s="2">
        <f t="shared" ref="K587:L587" si="207">H591</f>
        <v>667</v>
      </c>
      <c r="L587" s="2">
        <f t="shared" si="207"/>
        <v>72</v>
      </c>
      <c r="M587" s="90"/>
      <c r="N587" s="90"/>
      <c r="O587" s="90"/>
      <c r="P587" s="90"/>
      <c r="Q587" s="90"/>
    </row>
    <row r="588" spans="1:20" ht="15" customHeight="1" x14ac:dyDescent="0.15">
      <c r="B588" s="34" t="s">
        <v>1064</v>
      </c>
      <c r="C588" s="233"/>
      <c r="D588" s="233"/>
      <c r="G588" s="18">
        <v>274</v>
      </c>
      <c r="H588" s="18">
        <v>256</v>
      </c>
      <c r="I588" s="18">
        <v>18</v>
      </c>
      <c r="J588" s="109">
        <f>G588/J$587*100</f>
        <v>37.077131258457371</v>
      </c>
      <c r="K588" s="4">
        <f t="shared" ref="K588:L590" si="208">H588/K$587*100</f>
        <v>38.3808095952024</v>
      </c>
      <c r="L588" s="4">
        <f t="shared" si="208"/>
        <v>25</v>
      </c>
      <c r="M588" s="80"/>
      <c r="N588" s="80"/>
      <c r="O588" s="80"/>
      <c r="P588" s="80"/>
      <c r="Q588" s="80"/>
    </row>
    <row r="589" spans="1:20" ht="15" customHeight="1" x14ac:dyDescent="0.15">
      <c r="B589" s="34" t="s">
        <v>1065</v>
      </c>
      <c r="C589" s="233"/>
      <c r="D589" s="233"/>
      <c r="G589" s="18">
        <v>192</v>
      </c>
      <c r="H589" s="18">
        <v>174</v>
      </c>
      <c r="I589" s="18">
        <v>18</v>
      </c>
      <c r="J589" s="109">
        <f t="shared" ref="J589:J590" si="209">G589/J$587*100</f>
        <v>25.981055480378888</v>
      </c>
      <c r="K589" s="4">
        <f t="shared" si="208"/>
        <v>26.086956521739129</v>
      </c>
      <c r="L589" s="4">
        <f t="shared" si="208"/>
        <v>25</v>
      </c>
      <c r="M589" s="80"/>
      <c r="N589" s="80"/>
      <c r="O589" s="80"/>
      <c r="P589" s="80"/>
      <c r="Q589" s="80"/>
    </row>
    <row r="590" spans="1:20" ht="15" customHeight="1" x14ac:dyDescent="0.15">
      <c r="B590" s="34" t="s">
        <v>387</v>
      </c>
      <c r="C590" s="233"/>
      <c r="D590" s="233"/>
      <c r="F590" s="36"/>
      <c r="G590" s="19">
        <v>273</v>
      </c>
      <c r="H590" s="19">
        <v>237</v>
      </c>
      <c r="I590" s="19">
        <v>36</v>
      </c>
      <c r="J590" s="113">
        <f t="shared" si="209"/>
        <v>36.941813261163738</v>
      </c>
      <c r="K590" s="5">
        <f t="shared" si="208"/>
        <v>35.532233883058474</v>
      </c>
      <c r="L590" s="5">
        <f t="shared" si="208"/>
        <v>50</v>
      </c>
      <c r="M590" s="23"/>
      <c r="N590" s="23"/>
      <c r="O590" s="23"/>
      <c r="P590" s="23"/>
      <c r="Q590" s="23"/>
    </row>
    <row r="591" spans="1:20" ht="15" customHeight="1" x14ac:dyDescent="0.15">
      <c r="B591" s="38" t="s">
        <v>1</v>
      </c>
      <c r="C591" s="78"/>
      <c r="D591" s="78"/>
      <c r="E591" s="78"/>
      <c r="F591" s="28"/>
      <c r="G591" s="39">
        <f>SUM(G588:G590)</f>
        <v>739</v>
      </c>
      <c r="H591" s="39">
        <f>SUM(H588:H590)</f>
        <v>667</v>
      </c>
      <c r="I591" s="39">
        <f>SUM(I588:I590)</f>
        <v>72</v>
      </c>
      <c r="J591" s="110">
        <f>IF(SUM(J588:J590)&gt;100,"－",SUM(J588:J590))</f>
        <v>100</v>
      </c>
      <c r="K591" s="6">
        <f>IF(SUM(K588:K590)&gt;100,"－",SUM(K588:K590))</f>
        <v>100</v>
      </c>
      <c r="L591" s="6">
        <f>IF(SUM(L588:L590)&gt;100,"－",SUM(L588:L590))</f>
        <v>100</v>
      </c>
      <c r="M591" s="23"/>
      <c r="N591" s="23"/>
      <c r="O591" s="23"/>
      <c r="P591" s="23"/>
      <c r="Q591" s="23"/>
    </row>
    <row r="592" spans="1:20" ht="15" customHeight="1" x14ac:dyDescent="0.15">
      <c r="C592" s="1"/>
    </row>
    <row r="593" spans="1:10" ht="15" customHeight="1" x14ac:dyDescent="0.15">
      <c r="A593" s="1" t="s">
        <v>758</v>
      </c>
      <c r="C593" s="1"/>
    </row>
    <row r="594" spans="1:10" ht="15" customHeight="1" x14ac:dyDescent="0.15">
      <c r="B594" s="64" t="s">
        <v>512</v>
      </c>
      <c r="C594" s="33"/>
      <c r="D594" s="33"/>
      <c r="E594" s="251">
        <v>1604</v>
      </c>
      <c r="F594" s="248">
        <v>6471</v>
      </c>
      <c r="G594" s="3">
        <v>33.874208004945139</v>
      </c>
    </row>
    <row r="595" spans="1:10" ht="15" customHeight="1" x14ac:dyDescent="0.15">
      <c r="B595" s="77" t="s">
        <v>210</v>
      </c>
      <c r="E595" s="252">
        <v>628</v>
      </c>
      <c r="F595" s="249">
        <v>3311</v>
      </c>
      <c r="G595" s="4">
        <v>36.99788583509514</v>
      </c>
    </row>
    <row r="596" spans="1:10" ht="15" customHeight="1" x14ac:dyDescent="0.15">
      <c r="B596" s="77" t="s">
        <v>211</v>
      </c>
      <c r="E596" s="252">
        <v>976</v>
      </c>
      <c r="F596" s="249">
        <v>3160</v>
      </c>
      <c r="G596" s="4">
        <v>30.601265822784811</v>
      </c>
    </row>
    <row r="597" spans="1:10" ht="15" customHeight="1" x14ac:dyDescent="0.15">
      <c r="B597" s="77" t="s">
        <v>514</v>
      </c>
      <c r="E597" s="252">
        <v>823</v>
      </c>
      <c r="F597" s="249">
        <v>2405</v>
      </c>
      <c r="G597" s="4">
        <v>25.696465696465697</v>
      </c>
    </row>
    <row r="598" spans="1:10" ht="15" customHeight="1" x14ac:dyDescent="0.15">
      <c r="B598" s="65" t="s">
        <v>213</v>
      </c>
      <c r="C598" s="36"/>
      <c r="D598" s="36"/>
      <c r="E598" s="253">
        <v>756</v>
      </c>
      <c r="F598" s="250">
        <v>2107</v>
      </c>
      <c r="G598" s="5">
        <v>25.866160417655433</v>
      </c>
    </row>
    <row r="599" spans="1:10" ht="15" customHeight="1" x14ac:dyDescent="0.15">
      <c r="C599" s="1"/>
    </row>
    <row r="600" spans="1:10" ht="15" customHeight="1" x14ac:dyDescent="0.15">
      <c r="A600" s="1" t="s">
        <v>1073</v>
      </c>
      <c r="C600" s="1"/>
    </row>
    <row r="601" spans="1:10" ht="15" customHeight="1" x14ac:dyDescent="0.15">
      <c r="B601" s="64" t="s">
        <v>512</v>
      </c>
      <c r="C601" s="33"/>
      <c r="D601" s="33"/>
      <c r="E601" s="251">
        <v>1607</v>
      </c>
      <c r="F601" s="248">
        <v>6496</v>
      </c>
      <c r="G601" s="3">
        <v>33.743842364532014</v>
      </c>
    </row>
    <row r="602" spans="1:10" ht="15" customHeight="1" x14ac:dyDescent="0.15">
      <c r="B602" s="77" t="s">
        <v>210</v>
      </c>
      <c r="E602" s="252">
        <v>628</v>
      </c>
      <c r="F602" s="249">
        <v>3324</v>
      </c>
      <c r="G602" s="4">
        <v>36.853188929001199</v>
      </c>
    </row>
    <row r="603" spans="1:10" ht="15" customHeight="1" x14ac:dyDescent="0.15">
      <c r="B603" s="77" t="s">
        <v>211</v>
      </c>
      <c r="E603" s="252">
        <v>979</v>
      </c>
      <c r="F603" s="249">
        <v>3172</v>
      </c>
      <c r="G603" s="4">
        <v>30.485498108448926</v>
      </c>
    </row>
    <row r="604" spans="1:10" ht="15" customHeight="1" x14ac:dyDescent="0.15">
      <c r="B604" s="77" t="s">
        <v>514</v>
      </c>
      <c r="E604" s="252">
        <v>826</v>
      </c>
      <c r="F604" s="249">
        <v>2421</v>
      </c>
      <c r="G604" s="4">
        <v>25.526641883519208</v>
      </c>
    </row>
    <row r="605" spans="1:10" ht="15" customHeight="1" x14ac:dyDescent="0.15">
      <c r="B605" s="65" t="s">
        <v>213</v>
      </c>
      <c r="C605" s="36"/>
      <c r="D605" s="36"/>
      <c r="E605" s="253">
        <v>758</v>
      </c>
      <c r="F605" s="250">
        <v>2120</v>
      </c>
      <c r="G605" s="5">
        <v>25.707547169811324</v>
      </c>
    </row>
    <row r="606" spans="1:10" ht="15" customHeight="1" x14ac:dyDescent="0.15">
      <c r="C606" s="1"/>
    </row>
    <row r="607" spans="1:10" ht="15" customHeight="1" x14ac:dyDescent="0.15">
      <c r="A607" s="73" t="s">
        <v>731</v>
      </c>
      <c r="B607" s="62"/>
      <c r="C607" s="62"/>
      <c r="D607" s="45"/>
      <c r="E607" s="91"/>
      <c r="F607" s="91"/>
      <c r="G607" s="91"/>
      <c r="H607" s="54"/>
      <c r="I607" s="23"/>
    </row>
    <row r="608" spans="1:10" ht="15" customHeight="1" x14ac:dyDescent="0.15">
      <c r="A608" s="1" t="s">
        <v>759</v>
      </c>
      <c r="C608" s="1"/>
      <c r="D608" s="1"/>
      <c r="E608" s="1"/>
      <c r="H608" s="7"/>
      <c r="I608" s="7"/>
      <c r="J608" s="7"/>
    </row>
    <row r="609" spans="1:20" ht="13.65" customHeight="1" x14ac:dyDescent="0.15">
      <c r="B609" s="64"/>
      <c r="C609" s="33"/>
      <c r="D609" s="33"/>
      <c r="E609" s="79"/>
      <c r="F609" s="86"/>
      <c r="G609" s="83" t="s">
        <v>166</v>
      </c>
      <c r="H609" s="86"/>
      <c r="I609" s="86"/>
      <c r="J609" s="104"/>
      <c r="K609" s="86"/>
      <c r="L609" s="83" t="s">
        <v>3</v>
      </c>
      <c r="M609" s="86"/>
      <c r="N609" s="99"/>
      <c r="O609" s="86"/>
      <c r="P609" s="86"/>
      <c r="Q609" s="126" t="s">
        <v>328</v>
      </c>
      <c r="R609" s="86"/>
      <c r="S609" s="84"/>
    </row>
    <row r="610" spans="1:20" ht="19.2" x14ac:dyDescent="0.15">
      <c r="B610" s="93"/>
      <c r="C610" s="45"/>
      <c r="D610" s="45"/>
      <c r="E610" s="96" t="s">
        <v>512</v>
      </c>
      <c r="F610" s="96" t="s">
        <v>210</v>
      </c>
      <c r="G610" s="96" t="s">
        <v>211</v>
      </c>
      <c r="H610" s="96" t="s">
        <v>514</v>
      </c>
      <c r="I610" s="102" t="s">
        <v>213</v>
      </c>
      <c r="J610" s="105" t="s">
        <v>512</v>
      </c>
      <c r="K610" s="96" t="s">
        <v>210</v>
      </c>
      <c r="L610" s="96" t="s">
        <v>211</v>
      </c>
      <c r="M610" s="96" t="s">
        <v>514</v>
      </c>
      <c r="N610" s="100" t="s">
        <v>213</v>
      </c>
      <c r="O610" s="97" t="s">
        <v>512</v>
      </c>
      <c r="P610" s="96" t="s">
        <v>210</v>
      </c>
      <c r="Q610" s="96" t="s">
        <v>211</v>
      </c>
      <c r="R610" s="96" t="s">
        <v>514</v>
      </c>
      <c r="S610" s="125" t="s">
        <v>213</v>
      </c>
    </row>
    <row r="611" spans="1:20" ht="12" customHeight="1" x14ac:dyDescent="0.15">
      <c r="B611" s="65"/>
      <c r="C611" s="36"/>
      <c r="D611" s="36"/>
      <c r="E611" s="37"/>
      <c r="F611" s="37"/>
      <c r="G611" s="37"/>
      <c r="H611" s="37"/>
      <c r="I611" s="66"/>
      <c r="J611" s="213">
        <f>E615</f>
        <v>2728</v>
      </c>
      <c r="K611" s="209">
        <f>F615</f>
        <v>1337</v>
      </c>
      <c r="L611" s="209">
        <f>G615</f>
        <v>1391</v>
      </c>
      <c r="M611" s="209">
        <f>H615</f>
        <v>866</v>
      </c>
      <c r="N611" s="210">
        <f>I615</f>
        <v>779</v>
      </c>
      <c r="O611" s="127"/>
      <c r="P611" s="37"/>
      <c r="Q611" s="37"/>
      <c r="R611" s="37"/>
      <c r="S611" s="37"/>
    </row>
    <row r="612" spans="1:20" ht="24" customHeight="1" x14ac:dyDescent="0.15">
      <c r="B612" s="455" t="s">
        <v>743</v>
      </c>
      <c r="C612" s="456"/>
      <c r="D612" s="472"/>
      <c r="E612" s="17">
        <v>1958</v>
      </c>
      <c r="F612" s="17">
        <v>964</v>
      </c>
      <c r="G612" s="130">
        <v>994</v>
      </c>
      <c r="H612" s="8">
        <v>570</v>
      </c>
      <c r="I612" s="130">
        <v>515</v>
      </c>
      <c r="J612" s="134">
        <f t="shared" ref="J612:N614" si="210">E612/J$611*100</f>
        <v>71.774193548387103</v>
      </c>
      <c r="K612" s="3">
        <f t="shared" si="210"/>
        <v>72.101720269259545</v>
      </c>
      <c r="L612" s="177">
        <f t="shared" si="210"/>
        <v>71.459381739755571</v>
      </c>
      <c r="M612" s="11">
        <f t="shared" si="210"/>
        <v>65.819861431870677</v>
      </c>
      <c r="N612" s="128">
        <f t="shared" si="210"/>
        <v>66.110397946084717</v>
      </c>
      <c r="O612" s="80">
        <v>2.2275312855517635</v>
      </c>
      <c r="P612" s="3">
        <v>2.2418604651162792</v>
      </c>
      <c r="Q612" s="177">
        <v>2.2138084632516706</v>
      </c>
      <c r="R612" s="11">
        <v>1.78125</v>
      </c>
      <c r="S612" s="15">
        <v>1.8458781362007168</v>
      </c>
      <c r="T612" s="187"/>
    </row>
    <row r="613" spans="1:20" ht="24" customHeight="1" x14ac:dyDescent="0.15">
      <c r="B613" s="457" t="s">
        <v>496</v>
      </c>
      <c r="C613" s="458"/>
      <c r="D613" s="462"/>
      <c r="E613" s="18">
        <v>765</v>
      </c>
      <c r="F613" s="18">
        <v>371</v>
      </c>
      <c r="G613" s="137">
        <v>394</v>
      </c>
      <c r="H613" s="9">
        <v>292</v>
      </c>
      <c r="I613" s="137">
        <v>260</v>
      </c>
      <c r="J613" s="134">
        <f t="shared" si="210"/>
        <v>28.042521994134894</v>
      </c>
      <c r="K613" s="4">
        <f t="shared" si="210"/>
        <v>27.748691099476442</v>
      </c>
      <c r="L613" s="178">
        <f t="shared" si="210"/>
        <v>28.324946081955428</v>
      </c>
      <c r="M613" s="12">
        <f t="shared" si="210"/>
        <v>33.71824480369515</v>
      </c>
      <c r="N613" s="138">
        <f t="shared" si="210"/>
        <v>33.376123234916562</v>
      </c>
      <c r="O613" s="80">
        <v>1.1054913294797688</v>
      </c>
      <c r="P613" s="4">
        <v>1.2203947368421053</v>
      </c>
      <c r="Q613" s="178">
        <v>1.0154639175257731</v>
      </c>
      <c r="R613" s="16">
        <v>0.83667621776504297</v>
      </c>
      <c r="S613" s="16">
        <v>0.8125</v>
      </c>
      <c r="T613" s="187"/>
    </row>
    <row r="614" spans="1:20" ht="24" customHeight="1" x14ac:dyDescent="0.15">
      <c r="B614" s="481" t="s">
        <v>497</v>
      </c>
      <c r="C614" s="482"/>
      <c r="D614" s="483"/>
      <c r="E614" s="19">
        <v>5</v>
      </c>
      <c r="F614" s="18">
        <v>2</v>
      </c>
      <c r="G614" s="67">
        <v>3</v>
      </c>
      <c r="H614" s="18">
        <v>4</v>
      </c>
      <c r="I614" s="67">
        <v>4</v>
      </c>
      <c r="J614" s="134">
        <f t="shared" si="210"/>
        <v>0.18328445747800587</v>
      </c>
      <c r="K614" s="4">
        <f t="shared" si="210"/>
        <v>0.14958863126402394</v>
      </c>
      <c r="L614" s="178">
        <f t="shared" si="210"/>
        <v>0.2156721782890007</v>
      </c>
      <c r="M614" s="4">
        <f t="shared" si="210"/>
        <v>0.46189376443418012</v>
      </c>
      <c r="N614" s="138">
        <f t="shared" si="210"/>
        <v>0.51347881899871628</v>
      </c>
      <c r="O614" s="80">
        <v>0.16666666666666666</v>
      </c>
      <c r="P614" s="4">
        <v>9.0909090909090912E-2</v>
      </c>
      <c r="Q614" s="178">
        <v>0.375</v>
      </c>
      <c r="R614" s="178">
        <v>0.33333333333333331</v>
      </c>
      <c r="S614" s="16">
        <v>0.4</v>
      </c>
      <c r="T614" s="187"/>
    </row>
    <row r="615" spans="1:20" ht="15" customHeight="1" x14ac:dyDescent="0.15">
      <c r="B615" s="463" t="s">
        <v>1</v>
      </c>
      <c r="C615" s="464"/>
      <c r="D615" s="465"/>
      <c r="E615" s="131">
        <f t="shared" ref="E615:S615" si="211">SUM(E612:E614)</f>
        <v>2728</v>
      </c>
      <c r="F615" s="47">
        <f t="shared" si="211"/>
        <v>1337</v>
      </c>
      <c r="G615" s="132">
        <f t="shared" si="211"/>
        <v>1391</v>
      </c>
      <c r="H615" s="47">
        <f t="shared" si="211"/>
        <v>866</v>
      </c>
      <c r="I615" s="132">
        <f t="shared" si="211"/>
        <v>779</v>
      </c>
      <c r="J615" s="135">
        <f t="shared" si="211"/>
        <v>100</v>
      </c>
      <c r="K615" s="71">
        <f t="shared" si="211"/>
        <v>100.00000000000001</v>
      </c>
      <c r="L615" s="71">
        <f t="shared" si="211"/>
        <v>100</v>
      </c>
      <c r="M615" s="71">
        <f t="shared" si="211"/>
        <v>100.00000000000001</v>
      </c>
      <c r="N615" s="244">
        <f t="shared" si="211"/>
        <v>100</v>
      </c>
      <c r="O615" s="136">
        <f t="shared" si="211"/>
        <v>3.4996892816981986</v>
      </c>
      <c r="P615" s="71">
        <f t="shared" si="211"/>
        <v>3.5531642928674754</v>
      </c>
      <c r="Q615" s="243">
        <f t="shared" si="211"/>
        <v>3.6042723807774437</v>
      </c>
      <c r="R615" s="71">
        <f t="shared" si="211"/>
        <v>2.9512595510983766</v>
      </c>
      <c r="S615" s="6">
        <f t="shared" si="211"/>
        <v>3.0583781362007167</v>
      </c>
    </row>
    <row r="616" spans="1:20" ht="15" customHeight="1" x14ac:dyDescent="0.15">
      <c r="B616" s="62"/>
      <c r="C616" s="62"/>
      <c r="D616" s="62"/>
      <c r="E616" s="62"/>
      <c r="F616" s="45"/>
      <c r="G616" s="91"/>
      <c r="H616" s="91"/>
      <c r="I616" s="91"/>
      <c r="J616" s="54"/>
      <c r="K616" s="23"/>
    </row>
    <row r="617" spans="1:20" ht="15" customHeight="1" x14ac:dyDescent="0.15">
      <c r="A617" s="73" t="s">
        <v>731</v>
      </c>
      <c r="B617" s="62"/>
      <c r="C617" s="62"/>
      <c r="D617" s="45"/>
      <c r="E617" s="91"/>
      <c r="F617" s="91"/>
      <c r="G617" s="91"/>
      <c r="H617" s="54"/>
      <c r="I617" s="23"/>
    </row>
    <row r="618" spans="1:20" ht="15" customHeight="1" x14ac:dyDescent="0.15">
      <c r="A618" s="1" t="s">
        <v>760</v>
      </c>
      <c r="C618" s="1"/>
      <c r="D618" s="1"/>
      <c r="E618" s="1"/>
      <c r="H618" s="7"/>
      <c r="I618" s="7"/>
      <c r="J618" s="7"/>
    </row>
    <row r="619" spans="1:20" ht="13.65" customHeight="1" x14ac:dyDescent="0.15">
      <c r="B619" s="64"/>
      <c r="C619" s="33"/>
      <c r="D619" s="33"/>
      <c r="E619" s="79"/>
      <c r="F619" s="86"/>
      <c r="G619" s="83" t="s">
        <v>166</v>
      </c>
      <c r="H619" s="86"/>
      <c r="I619" s="86"/>
      <c r="J619" s="104"/>
      <c r="K619" s="86"/>
      <c r="L619" s="83" t="s">
        <v>3</v>
      </c>
      <c r="M619" s="86"/>
      <c r="N619" s="99"/>
      <c r="O619" s="86"/>
      <c r="P619" s="86"/>
      <c r="Q619" s="126" t="s">
        <v>328</v>
      </c>
      <c r="R619" s="86"/>
      <c r="S619" s="84"/>
    </row>
    <row r="620" spans="1:20" ht="19.2" x14ac:dyDescent="0.15">
      <c r="B620" s="93"/>
      <c r="C620" s="45"/>
      <c r="D620" s="45"/>
      <c r="E620" s="96" t="s">
        <v>512</v>
      </c>
      <c r="F620" s="96" t="s">
        <v>210</v>
      </c>
      <c r="G620" s="96" t="s">
        <v>211</v>
      </c>
      <c r="H620" s="96" t="s">
        <v>514</v>
      </c>
      <c r="I620" s="102" t="s">
        <v>213</v>
      </c>
      <c r="J620" s="105" t="s">
        <v>512</v>
      </c>
      <c r="K620" s="96" t="s">
        <v>210</v>
      </c>
      <c r="L620" s="96" t="s">
        <v>211</v>
      </c>
      <c r="M620" s="96" t="s">
        <v>514</v>
      </c>
      <c r="N620" s="100" t="s">
        <v>213</v>
      </c>
      <c r="O620" s="97" t="s">
        <v>512</v>
      </c>
      <c r="P620" s="96" t="s">
        <v>210</v>
      </c>
      <c r="Q620" s="96" t="s">
        <v>211</v>
      </c>
      <c r="R620" s="96" t="s">
        <v>514</v>
      </c>
      <c r="S620" s="125" t="s">
        <v>213</v>
      </c>
    </row>
    <row r="621" spans="1:20" ht="12" customHeight="1" x14ac:dyDescent="0.15">
      <c r="B621" s="65"/>
      <c r="C621" s="36"/>
      <c r="D621" s="36"/>
      <c r="E621" s="37"/>
      <c r="F621" s="37"/>
      <c r="G621" s="37"/>
      <c r="H621" s="37"/>
      <c r="I621" s="66"/>
      <c r="J621" s="213">
        <f>E625</f>
        <v>1063</v>
      </c>
      <c r="K621" s="209">
        <f>F625</f>
        <v>178</v>
      </c>
      <c r="L621" s="209">
        <f>G625</f>
        <v>885</v>
      </c>
      <c r="M621" s="209">
        <f>H625</f>
        <v>580</v>
      </c>
      <c r="N621" s="210">
        <f>I625</f>
        <v>558</v>
      </c>
      <c r="O621" s="127"/>
      <c r="P621" s="37"/>
      <c r="Q621" s="37"/>
      <c r="R621" s="37"/>
      <c r="S621" s="37"/>
    </row>
    <row r="622" spans="1:20" ht="24" customHeight="1" x14ac:dyDescent="0.15">
      <c r="B622" s="455" t="s">
        <v>743</v>
      </c>
      <c r="C622" s="456"/>
      <c r="D622" s="472"/>
      <c r="E622" s="17">
        <v>839</v>
      </c>
      <c r="F622" s="17">
        <v>147</v>
      </c>
      <c r="G622" s="130">
        <v>692</v>
      </c>
      <c r="H622" s="8">
        <v>399</v>
      </c>
      <c r="I622" s="130">
        <v>385</v>
      </c>
      <c r="J622" s="134">
        <f t="shared" ref="J622:N624" si="212">E622/J$621*100</f>
        <v>78.927563499529626</v>
      </c>
      <c r="K622" s="3">
        <f t="shared" si="212"/>
        <v>82.584269662921344</v>
      </c>
      <c r="L622" s="177">
        <f t="shared" si="212"/>
        <v>78.192090395480236</v>
      </c>
      <c r="M622" s="11">
        <f t="shared" si="212"/>
        <v>68.793103448275858</v>
      </c>
      <c r="N622" s="128">
        <f t="shared" si="212"/>
        <v>68.996415770609318</v>
      </c>
      <c r="O622" s="80">
        <v>0.97899649941656941</v>
      </c>
      <c r="P622" s="3">
        <v>0.35507246376811596</v>
      </c>
      <c r="Q622" s="177">
        <v>1.562076749435666</v>
      </c>
      <c r="R622" s="11">
        <v>1.2547169811320755</v>
      </c>
      <c r="S622" s="15">
        <v>1.375</v>
      </c>
      <c r="T622" s="187"/>
    </row>
    <row r="623" spans="1:20" ht="24" customHeight="1" x14ac:dyDescent="0.15">
      <c r="B623" s="457" t="s">
        <v>496</v>
      </c>
      <c r="C623" s="458"/>
      <c r="D623" s="462"/>
      <c r="E623" s="18">
        <v>220</v>
      </c>
      <c r="F623" s="18">
        <v>30</v>
      </c>
      <c r="G623" s="137">
        <v>190</v>
      </c>
      <c r="H623" s="9">
        <v>178</v>
      </c>
      <c r="I623" s="137">
        <v>170</v>
      </c>
      <c r="J623" s="134">
        <f t="shared" si="212"/>
        <v>20.696142991533396</v>
      </c>
      <c r="K623" s="4">
        <f t="shared" si="212"/>
        <v>16.853932584269664</v>
      </c>
      <c r="L623" s="178">
        <f t="shared" si="212"/>
        <v>21.468926553672315</v>
      </c>
      <c r="M623" s="12">
        <f t="shared" si="212"/>
        <v>30.689655172413794</v>
      </c>
      <c r="N623" s="138">
        <f t="shared" si="212"/>
        <v>30.465949820788531</v>
      </c>
      <c r="O623" s="80">
        <v>0.32400589101620031</v>
      </c>
      <c r="P623" s="4">
        <v>0.10169491525423729</v>
      </c>
      <c r="Q623" s="178">
        <v>0.49479166666666669</v>
      </c>
      <c r="R623" s="16">
        <v>0.51744186046511631</v>
      </c>
      <c r="S623" s="16">
        <v>0.53797468354430378</v>
      </c>
      <c r="T623" s="187"/>
    </row>
    <row r="624" spans="1:20" ht="24" customHeight="1" x14ac:dyDescent="0.15">
      <c r="B624" s="481" t="s">
        <v>497</v>
      </c>
      <c r="C624" s="482"/>
      <c r="D624" s="483"/>
      <c r="E624" s="19">
        <v>4</v>
      </c>
      <c r="F624" s="18">
        <v>1</v>
      </c>
      <c r="G624" s="67">
        <v>3</v>
      </c>
      <c r="H624" s="18">
        <v>3</v>
      </c>
      <c r="I624" s="67">
        <v>3</v>
      </c>
      <c r="J624" s="134">
        <f t="shared" si="212"/>
        <v>0.37629350893697083</v>
      </c>
      <c r="K624" s="4">
        <f t="shared" si="212"/>
        <v>0.5617977528089888</v>
      </c>
      <c r="L624" s="178">
        <f t="shared" si="212"/>
        <v>0.33898305084745761</v>
      </c>
      <c r="M624" s="4">
        <f t="shared" si="212"/>
        <v>0.51724137931034486</v>
      </c>
      <c r="N624" s="138">
        <f t="shared" si="212"/>
        <v>0.53763440860215062</v>
      </c>
      <c r="O624" s="80">
        <v>0.13333333333333333</v>
      </c>
      <c r="P624" s="4">
        <v>4.5454545454545456E-2</v>
      </c>
      <c r="Q624" s="178">
        <v>0.375</v>
      </c>
      <c r="R624" s="178">
        <v>0.25</v>
      </c>
      <c r="S624" s="16">
        <v>0.3</v>
      </c>
      <c r="T624" s="187"/>
    </row>
    <row r="625" spans="1:23" ht="15" customHeight="1" x14ac:dyDescent="0.15">
      <c r="B625" s="463" t="s">
        <v>1</v>
      </c>
      <c r="C625" s="464"/>
      <c r="D625" s="465"/>
      <c r="E625" s="131">
        <f t="shared" ref="E625:S625" si="213">SUM(E622:E624)</f>
        <v>1063</v>
      </c>
      <c r="F625" s="47">
        <f t="shared" si="213"/>
        <v>178</v>
      </c>
      <c r="G625" s="132">
        <f t="shared" si="213"/>
        <v>885</v>
      </c>
      <c r="H625" s="47">
        <f t="shared" si="213"/>
        <v>580</v>
      </c>
      <c r="I625" s="132">
        <f t="shared" si="213"/>
        <v>558</v>
      </c>
      <c r="J625" s="135">
        <f t="shared" si="213"/>
        <v>99.999999999999986</v>
      </c>
      <c r="K625" s="71">
        <f t="shared" si="213"/>
        <v>100</v>
      </c>
      <c r="L625" s="71">
        <f t="shared" si="213"/>
        <v>100.00000000000001</v>
      </c>
      <c r="M625" s="71">
        <f t="shared" si="213"/>
        <v>100</v>
      </c>
      <c r="N625" s="244">
        <f t="shared" si="213"/>
        <v>100</v>
      </c>
      <c r="O625" s="136">
        <f t="shared" si="213"/>
        <v>1.436335723766103</v>
      </c>
      <c r="P625" s="71">
        <f t="shared" si="213"/>
        <v>0.50222192447689873</v>
      </c>
      <c r="Q625" s="243">
        <f t="shared" si="213"/>
        <v>2.4318684161023327</v>
      </c>
      <c r="R625" s="71">
        <f t="shared" si="213"/>
        <v>2.0221588415971921</v>
      </c>
      <c r="S625" s="6">
        <f t="shared" si="213"/>
        <v>2.2129746835443038</v>
      </c>
    </row>
    <row r="626" spans="1:23" ht="15" customHeight="1" x14ac:dyDescent="0.15">
      <c r="C626" s="1"/>
    </row>
    <row r="627" spans="1:23" ht="15" customHeight="1" x14ac:dyDescent="0.15">
      <c r="A627" s="1" t="s">
        <v>761</v>
      </c>
      <c r="B627" s="22"/>
      <c r="C627" s="22"/>
      <c r="D627" s="22"/>
      <c r="F627" s="1"/>
      <c r="G627" s="1"/>
    </row>
    <row r="628" spans="1:23" ht="13.65" customHeight="1" x14ac:dyDescent="0.15">
      <c r="B628" s="64"/>
      <c r="C628" s="33"/>
      <c r="D628" s="33"/>
      <c r="E628" s="33"/>
      <c r="F628" s="79"/>
      <c r="G628" s="86"/>
      <c r="H628" s="83" t="s">
        <v>2</v>
      </c>
      <c r="I628" s="86"/>
      <c r="J628" s="86"/>
      <c r="K628" s="106"/>
      <c r="L628" s="86"/>
      <c r="M628" s="83" t="s">
        <v>3</v>
      </c>
      <c r="N628" s="86"/>
      <c r="O628" s="84"/>
    </row>
    <row r="629" spans="1:23" ht="19.2" x14ac:dyDescent="0.15">
      <c r="B629" s="77"/>
      <c r="F629" s="96" t="s">
        <v>512</v>
      </c>
      <c r="G629" s="96" t="s">
        <v>210</v>
      </c>
      <c r="H629" s="96" t="s">
        <v>211</v>
      </c>
      <c r="I629" s="96" t="s">
        <v>514</v>
      </c>
      <c r="J629" s="102" t="s">
        <v>213</v>
      </c>
      <c r="K629" s="105" t="s">
        <v>512</v>
      </c>
      <c r="L629" s="96" t="s">
        <v>210</v>
      </c>
      <c r="M629" s="96" t="s">
        <v>211</v>
      </c>
      <c r="N629" s="96" t="s">
        <v>514</v>
      </c>
      <c r="O629" s="96" t="s">
        <v>213</v>
      </c>
    </row>
    <row r="630" spans="1:23" ht="12" customHeight="1" x14ac:dyDescent="0.15">
      <c r="B630" s="35"/>
      <c r="C630" s="88"/>
      <c r="D630" s="88"/>
      <c r="E630" s="36"/>
      <c r="F630" s="37"/>
      <c r="G630" s="37"/>
      <c r="H630" s="37"/>
      <c r="I630" s="37"/>
      <c r="J630" s="66"/>
      <c r="K630" s="107">
        <f>F$636</f>
        <v>1983</v>
      </c>
      <c r="L630" s="2">
        <f>G$636</f>
        <v>667</v>
      </c>
      <c r="M630" s="2">
        <f>H$636</f>
        <v>1316</v>
      </c>
      <c r="N630" s="2">
        <f>I$636</f>
        <v>1123</v>
      </c>
      <c r="O630" s="2">
        <f>J$636</f>
        <v>1051</v>
      </c>
      <c r="P630" s="90"/>
      <c r="Q630" s="90"/>
      <c r="R630" s="90"/>
      <c r="S630" s="90"/>
    </row>
    <row r="631" spans="1:23" ht="15" customHeight="1" x14ac:dyDescent="0.15">
      <c r="B631" s="34" t="s">
        <v>762</v>
      </c>
      <c r="C631" s="233"/>
      <c r="D631" s="233"/>
      <c r="F631" s="17">
        <v>769</v>
      </c>
      <c r="G631" s="17">
        <v>383</v>
      </c>
      <c r="H631" s="17">
        <v>386</v>
      </c>
      <c r="I631" s="17">
        <v>381</v>
      </c>
      <c r="J631" s="103">
        <v>344</v>
      </c>
      <c r="K631" s="108">
        <f t="shared" ref="K631:O635" si="214">F631/K$630*100</f>
        <v>38.779626828038325</v>
      </c>
      <c r="L631" s="3">
        <f t="shared" si="214"/>
        <v>57.421289355322337</v>
      </c>
      <c r="M631" s="3">
        <f t="shared" si="214"/>
        <v>29.331306990881462</v>
      </c>
      <c r="N631" s="3">
        <f t="shared" si="214"/>
        <v>33.926981300089047</v>
      </c>
      <c r="O631" s="3">
        <f t="shared" si="214"/>
        <v>32.730732635585156</v>
      </c>
      <c r="P631" s="80"/>
      <c r="Q631" s="80"/>
      <c r="R631" s="80"/>
      <c r="S631" s="80"/>
      <c r="T631" s="80"/>
    </row>
    <row r="632" spans="1:23" ht="15" customHeight="1" x14ac:dyDescent="0.15">
      <c r="B632" s="34" t="s">
        <v>763</v>
      </c>
      <c r="C632" s="233"/>
      <c r="D632" s="233"/>
      <c r="F632" s="18">
        <v>82</v>
      </c>
      <c r="G632" s="18">
        <v>28</v>
      </c>
      <c r="H632" s="18">
        <v>54</v>
      </c>
      <c r="I632" s="18">
        <v>59</v>
      </c>
      <c r="J632" s="67">
        <v>55</v>
      </c>
      <c r="K632" s="109">
        <f t="shared" si="214"/>
        <v>4.1351487644982354</v>
      </c>
      <c r="L632" s="4">
        <f t="shared" si="214"/>
        <v>4.1979010494752629</v>
      </c>
      <c r="M632" s="4">
        <f t="shared" si="214"/>
        <v>4.1033434650455929</v>
      </c>
      <c r="N632" s="4">
        <f t="shared" si="214"/>
        <v>5.2537845057880679</v>
      </c>
      <c r="O632" s="4">
        <f t="shared" si="214"/>
        <v>5.233111322549953</v>
      </c>
      <c r="P632" s="80"/>
      <c r="Q632" s="80"/>
      <c r="R632" s="80"/>
      <c r="S632" s="80"/>
      <c r="T632" s="80"/>
    </row>
    <row r="633" spans="1:23" ht="15" customHeight="1" x14ac:dyDescent="0.15">
      <c r="B633" s="34" t="s">
        <v>764</v>
      </c>
      <c r="C633" s="233"/>
      <c r="D633" s="233"/>
      <c r="F633" s="18">
        <v>913</v>
      </c>
      <c r="G633" s="18">
        <v>193</v>
      </c>
      <c r="H633" s="18">
        <v>720</v>
      </c>
      <c r="I633" s="18">
        <v>552</v>
      </c>
      <c r="J633" s="67">
        <v>528</v>
      </c>
      <c r="K633" s="109">
        <f t="shared" si="214"/>
        <v>46.041351487644981</v>
      </c>
      <c r="L633" s="4">
        <f t="shared" si="214"/>
        <v>28.935532233883059</v>
      </c>
      <c r="M633" s="4">
        <f t="shared" si="214"/>
        <v>54.711246200607903</v>
      </c>
      <c r="N633" s="4">
        <f t="shared" si="214"/>
        <v>49.154051647373109</v>
      </c>
      <c r="O633" s="4">
        <f t="shared" si="214"/>
        <v>50.237868696479552</v>
      </c>
      <c r="P633" s="80"/>
      <c r="Q633" s="80"/>
      <c r="R633" s="80"/>
      <c r="S633" s="80"/>
      <c r="T633" s="80"/>
    </row>
    <row r="634" spans="1:23" ht="15" customHeight="1" x14ac:dyDescent="0.15">
      <c r="B634" s="34" t="s">
        <v>60</v>
      </c>
      <c r="C634" s="233"/>
      <c r="D634" s="233"/>
      <c r="F634" s="18">
        <v>113</v>
      </c>
      <c r="G634" s="18">
        <v>43</v>
      </c>
      <c r="H634" s="18">
        <v>70</v>
      </c>
      <c r="I634" s="18">
        <v>64</v>
      </c>
      <c r="J634" s="67">
        <v>60</v>
      </c>
      <c r="K634" s="109">
        <f t="shared" si="214"/>
        <v>5.6984367120524464</v>
      </c>
      <c r="L634" s="4">
        <f t="shared" si="214"/>
        <v>6.4467766116941538</v>
      </c>
      <c r="M634" s="4">
        <f t="shared" si="214"/>
        <v>5.3191489361702127</v>
      </c>
      <c r="N634" s="4">
        <f t="shared" si="214"/>
        <v>5.6990204808548528</v>
      </c>
      <c r="O634" s="4">
        <f t="shared" si="214"/>
        <v>5.7088487155090393</v>
      </c>
      <c r="P634" s="80"/>
      <c r="Q634" s="80"/>
      <c r="R634" s="80"/>
      <c r="S634" s="80"/>
      <c r="T634" s="80"/>
    </row>
    <row r="635" spans="1:23" ht="15" customHeight="1" x14ac:dyDescent="0.15">
      <c r="B635" s="35" t="s">
        <v>0</v>
      </c>
      <c r="C635" s="88"/>
      <c r="D635" s="88"/>
      <c r="E635" s="36"/>
      <c r="F635" s="19">
        <v>106</v>
      </c>
      <c r="G635" s="19">
        <v>20</v>
      </c>
      <c r="H635" s="19">
        <v>86</v>
      </c>
      <c r="I635" s="19">
        <v>67</v>
      </c>
      <c r="J635" s="72">
        <v>64</v>
      </c>
      <c r="K635" s="113">
        <f t="shared" si="214"/>
        <v>5.3454362077660109</v>
      </c>
      <c r="L635" s="5">
        <f t="shared" si="214"/>
        <v>2.9985007496251872</v>
      </c>
      <c r="M635" s="5">
        <f t="shared" si="214"/>
        <v>6.5349544072948325</v>
      </c>
      <c r="N635" s="5">
        <f t="shared" si="214"/>
        <v>5.9661620658949239</v>
      </c>
      <c r="O635" s="5">
        <f t="shared" si="214"/>
        <v>6.0894386298763088</v>
      </c>
      <c r="P635" s="23"/>
      <c r="Q635" s="23"/>
      <c r="R635" s="23"/>
      <c r="S635" s="23"/>
      <c r="T635" s="80"/>
    </row>
    <row r="636" spans="1:23" ht="15" customHeight="1" x14ac:dyDescent="0.15">
      <c r="B636" s="38" t="s">
        <v>1</v>
      </c>
      <c r="C636" s="78"/>
      <c r="D636" s="78"/>
      <c r="E636" s="28"/>
      <c r="F636" s="39">
        <f>SUM(F631:F635)</f>
        <v>1983</v>
      </c>
      <c r="G636" s="39">
        <f>SUM(G631:G635)</f>
        <v>667</v>
      </c>
      <c r="H636" s="39">
        <f>SUM(H631:H635)</f>
        <v>1316</v>
      </c>
      <c r="I636" s="39">
        <f>SUM(I631:I635)</f>
        <v>1123</v>
      </c>
      <c r="J636" s="68">
        <f>SUM(J631:J635)</f>
        <v>1051</v>
      </c>
      <c r="K636" s="110">
        <f>IF(SUM(K631:K635)&gt;100,"－",SUM(K631:K635))</f>
        <v>100</v>
      </c>
      <c r="L636" s="6">
        <f>IF(SUM(L631:L635)&gt;100,"－",SUM(L631:L635))</f>
        <v>100</v>
      </c>
      <c r="M636" s="6">
        <f>IF(SUM(M631:M635)&gt;100,"－",SUM(M631:M635))</f>
        <v>100</v>
      </c>
      <c r="N636" s="6">
        <f>IF(SUM(N631:N635)&gt;100,"－",SUM(N631:N635))</f>
        <v>100</v>
      </c>
      <c r="O636" s="6">
        <f>IF(SUM(O631:O635)&gt;100,"－",SUM(O631:O635))</f>
        <v>100</v>
      </c>
      <c r="P636" s="23"/>
      <c r="Q636" s="23"/>
      <c r="R636" s="23"/>
      <c r="S636" s="23"/>
    </row>
    <row r="637" spans="1:23" ht="15" customHeight="1" x14ac:dyDescent="0.15">
      <c r="C637" s="1"/>
    </row>
    <row r="638" spans="1:23" ht="13.2" customHeight="1" x14ac:dyDescent="0.15">
      <c r="A638" s="73" t="s">
        <v>765</v>
      </c>
      <c r="B638" s="62"/>
      <c r="C638" s="62"/>
      <c r="D638" s="45"/>
      <c r="E638" s="91"/>
      <c r="F638" s="91"/>
      <c r="G638" s="91"/>
      <c r="H638" s="54"/>
      <c r="I638" s="23"/>
    </row>
    <row r="639" spans="1:23" ht="15" customHeight="1" x14ac:dyDescent="0.15">
      <c r="A639" s="1" t="s">
        <v>766</v>
      </c>
      <c r="B639" s="22"/>
      <c r="C639" s="22"/>
      <c r="D639" s="22"/>
      <c r="F639" s="1"/>
      <c r="G639" s="1"/>
    </row>
    <row r="640" spans="1:23" ht="13.65" customHeight="1" x14ac:dyDescent="0.15">
      <c r="B640" s="64"/>
      <c r="C640" s="33"/>
      <c r="D640" s="33"/>
      <c r="E640" s="33"/>
      <c r="F640" s="79"/>
      <c r="G640" s="86"/>
      <c r="H640" s="83" t="s">
        <v>2</v>
      </c>
      <c r="I640" s="86"/>
      <c r="J640" s="86"/>
      <c r="K640" s="106"/>
      <c r="L640" s="86"/>
      <c r="M640" s="83" t="s">
        <v>3</v>
      </c>
      <c r="N640" s="86"/>
      <c r="O640" s="84"/>
      <c r="T640" s="44"/>
      <c r="V640" s="44"/>
      <c r="W640" s="44"/>
    </row>
    <row r="641" spans="1:23" ht="19.2" x14ac:dyDescent="0.15">
      <c r="B641" s="77"/>
      <c r="F641" s="96" t="s">
        <v>512</v>
      </c>
      <c r="G641" s="96" t="s">
        <v>210</v>
      </c>
      <c r="H641" s="96" t="s">
        <v>211</v>
      </c>
      <c r="I641" s="96" t="s">
        <v>520</v>
      </c>
      <c r="J641" s="102" t="s">
        <v>213</v>
      </c>
      <c r="K641" s="105" t="s">
        <v>512</v>
      </c>
      <c r="L641" s="96" t="s">
        <v>210</v>
      </c>
      <c r="M641" s="96" t="s">
        <v>211</v>
      </c>
      <c r="N641" s="96" t="s">
        <v>520</v>
      </c>
      <c r="O641" s="96" t="s">
        <v>213</v>
      </c>
      <c r="T641" s="44"/>
      <c r="V641" s="44"/>
      <c r="W641" s="44"/>
    </row>
    <row r="642" spans="1:23" ht="12" customHeight="1" x14ac:dyDescent="0.15">
      <c r="B642" s="35"/>
      <c r="C642" s="88"/>
      <c r="D642" s="88"/>
      <c r="E642" s="36"/>
      <c r="F642" s="37"/>
      <c r="G642" s="37"/>
      <c r="H642" s="37"/>
      <c r="I642" s="37"/>
      <c r="J642" s="66"/>
      <c r="K642" s="107">
        <f>SUM(F$631:F$632)</f>
        <v>851</v>
      </c>
      <c r="L642" s="2">
        <f>SUM(G$631:G$632)</f>
        <v>411</v>
      </c>
      <c r="M642" s="2">
        <f>SUM(H$631:H$632)</f>
        <v>440</v>
      </c>
      <c r="N642" s="2">
        <f>SUM(I$631:I$632)</f>
        <v>440</v>
      </c>
      <c r="O642" s="2">
        <f>SUM(J$631:J$632)</f>
        <v>399</v>
      </c>
      <c r="P642" s="90"/>
      <c r="S642" s="90"/>
      <c r="T642" s="44"/>
      <c r="V642" s="44"/>
      <c r="W642" s="44"/>
    </row>
    <row r="643" spans="1:23" ht="15" customHeight="1" x14ac:dyDescent="0.15">
      <c r="B643" s="34" t="s">
        <v>1052</v>
      </c>
      <c r="C643" s="233"/>
      <c r="D643" s="233"/>
      <c r="F643" s="18">
        <v>140</v>
      </c>
      <c r="G643" s="18">
        <v>27</v>
      </c>
      <c r="H643" s="18">
        <v>113</v>
      </c>
      <c r="I643" s="18">
        <v>103</v>
      </c>
      <c r="J643" s="67">
        <v>99</v>
      </c>
      <c r="K643" s="108">
        <f t="shared" ref="K643:K650" si="215">F643/K$642*100</f>
        <v>16.451233842538191</v>
      </c>
      <c r="L643" s="4">
        <f t="shared" ref="L643:L650" si="216">G643/L$642*100</f>
        <v>6.5693430656934311</v>
      </c>
      <c r="M643" s="4">
        <f t="shared" ref="M643:M650" si="217">H643/M$642*100</f>
        <v>25.681818181818183</v>
      </c>
      <c r="N643" s="4">
        <f t="shared" ref="N643:N650" si="218">I643/N$642*100</f>
        <v>23.40909090909091</v>
      </c>
      <c r="O643" s="4">
        <f t="shared" ref="O643:O650" si="219">J643/O$642*100</f>
        <v>24.81203007518797</v>
      </c>
      <c r="P643" s="80"/>
      <c r="S643" s="80"/>
      <c r="T643" s="44"/>
      <c r="V643" s="44"/>
      <c r="W643" s="44"/>
    </row>
    <row r="644" spans="1:23" ht="15" customHeight="1" x14ac:dyDescent="0.15">
      <c r="B644" s="34" t="s">
        <v>1053</v>
      </c>
      <c r="C644" s="233"/>
      <c r="D644" s="233"/>
      <c r="F644" s="18">
        <v>208</v>
      </c>
      <c r="G644" s="18">
        <v>55</v>
      </c>
      <c r="H644" s="18">
        <v>153</v>
      </c>
      <c r="I644" s="18">
        <v>150</v>
      </c>
      <c r="J644" s="67">
        <v>141</v>
      </c>
      <c r="K644" s="109">
        <f t="shared" si="215"/>
        <v>24.441833137485311</v>
      </c>
      <c r="L644" s="4">
        <f t="shared" si="216"/>
        <v>13.381995133819952</v>
      </c>
      <c r="M644" s="4">
        <f t="shared" si="217"/>
        <v>34.772727272727273</v>
      </c>
      <c r="N644" s="4">
        <f t="shared" si="218"/>
        <v>34.090909090909086</v>
      </c>
      <c r="O644" s="4">
        <f t="shared" si="219"/>
        <v>35.338345864661655</v>
      </c>
      <c r="P644" s="80"/>
      <c r="S644" s="80"/>
      <c r="T644" s="44"/>
      <c r="V644" s="44"/>
      <c r="W644" s="44"/>
    </row>
    <row r="645" spans="1:23" ht="15" customHeight="1" x14ac:dyDescent="0.15">
      <c r="B645" s="34" t="s">
        <v>1054</v>
      </c>
      <c r="C645" s="233"/>
      <c r="D645" s="233"/>
      <c r="F645" s="18">
        <v>76</v>
      </c>
      <c r="G645" s="18">
        <v>24</v>
      </c>
      <c r="H645" s="18">
        <v>52</v>
      </c>
      <c r="I645" s="18">
        <v>46</v>
      </c>
      <c r="J645" s="67">
        <v>44</v>
      </c>
      <c r="K645" s="109">
        <f t="shared" si="215"/>
        <v>8.9306698002350178</v>
      </c>
      <c r="L645" s="4">
        <f t="shared" si="216"/>
        <v>5.8394160583941606</v>
      </c>
      <c r="M645" s="4">
        <f t="shared" si="217"/>
        <v>11.818181818181818</v>
      </c>
      <c r="N645" s="4">
        <f t="shared" si="218"/>
        <v>10.454545454545453</v>
      </c>
      <c r="O645" s="4">
        <f t="shared" si="219"/>
        <v>11.027568922305765</v>
      </c>
      <c r="P645" s="80"/>
      <c r="S645" s="80"/>
      <c r="T645" s="44"/>
      <c r="V645" s="44"/>
      <c r="W645" s="44"/>
    </row>
    <row r="646" spans="1:23" ht="15" customHeight="1" x14ac:dyDescent="0.15">
      <c r="B646" s="34" t="s">
        <v>1055</v>
      </c>
      <c r="C646" s="233"/>
      <c r="D646" s="233"/>
      <c r="F646" s="18">
        <v>73</v>
      </c>
      <c r="G646" s="18">
        <v>37</v>
      </c>
      <c r="H646" s="18">
        <v>36</v>
      </c>
      <c r="I646" s="18">
        <v>43</v>
      </c>
      <c r="J646" s="67">
        <v>36</v>
      </c>
      <c r="K646" s="109">
        <f t="shared" si="215"/>
        <v>8.5781433607520565</v>
      </c>
      <c r="L646" s="4">
        <f t="shared" si="216"/>
        <v>9.002433090024331</v>
      </c>
      <c r="M646" s="4">
        <f t="shared" si="217"/>
        <v>8.1818181818181817</v>
      </c>
      <c r="N646" s="4">
        <f t="shared" si="218"/>
        <v>9.7727272727272734</v>
      </c>
      <c r="O646" s="4">
        <f t="shared" si="219"/>
        <v>9.0225563909774422</v>
      </c>
      <c r="P646" s="80"/>
      <c r="S646" s="80"/>
      <c r="T646" s="44"/>
      <c r="V646" s="44"/>
      <c r="W646" s="44"/>
    </row>
    <row r="647" spans="1:23" ht="15" customHeight="1" x14ac:dyDescent="0.15">
      <c r="B647" s="34" t="s">
        <v>1056</v>
      </c>
      <c r="C647" s="233"/>
      <c r="D647" s="233"/>
      <c r="F647" s="18">
        <v>77</v>
      </c>
      <c r="G647" s="18">
        <v>72</v>
      </c>
      <c r="H647" s="18">
        <v>5</v>
      </c>
      <c r="I647" s="18">
        <v>21</v>
      </c>
      <c r="J647" s="67">
        <v>16</v>
      </c>
      <c r="K647" s="109">
        <f t="shared" si="215"/>
        <v>9.0481786133960043</v>
      </c>
      <c r="L647" s="4">
        <f t="shared" si="216"/>
        <v>17.518248175182482</v>
      </c>
      <c r="M647" s="4">
        <f t="shared" si="217"/>
        <v>1.1363636363636365</v>
      </c>
      <c r="N647" s="4">
        <f t="shared" si="218"/>
        <v>4.7727272727272734</v>
      </c>
      <c r="O647" s="4">
        <f t="shared" si="219"/>
        <v>4.0100250626566414</v>
      </c>
      <c r="P647" s="80"/>
      <c r="S647" s="80"/>
      <c r="T647" s="44"/>
      <c r="V647" s="44"/>
      <c r="W647" s="44"/>
    </row>
    <row r="648" spans="1:23" ht="15" customHeight="1" x14ac:dyDescent="0.15">
      <c r="B648" s="34" t="s">
        <v>1057</v>
      </c>
      <c r="C648" s="233"/>
      <c r="D648" s="233"/>
      <c r="F648" s="18">
        <v>89</v>
      </c>
      <c r="G648" s="18">
        <v>65</v>
      </c>
      <c r="H648" s="18">
        <v>24</v>
      </c>
      <c r="I648" s="18">
        <v>18</v>
      </c>
      <c r="J648" s="67">
        <v>10</v>
      </c>
      <c r="K648" s="109">
        <f t="shared" si="215"/>
        <v>10.458284371327849</v>
      </c>
      <c r="L648" s="4">
        <f t="shared" si="216"/>
        <v>15.815085158150852</v>
      </c>
      <c r="M648" s="4">
        <f t="shared" si="217"/>
        <v>5.4545454545454541</v>
      </c>
      <c r="N648" s="4">
        <f t="shared" si="218"/>
        <v>4.0909090909090908</v>
      </c>
      <c r="O648" s="4">
        <f t="shared" si="219"/>
        <v>2.5062656641604009</v>
      </c>
      <c r="P648" s="80"/>
      <c r="S648" s="80"/>
      <c r="T648" s="44"/>
      <c r="V648" s="44"/>
      <c r="W648" s="44"/>
    </row>
    <row r="649" spans="1:23" ht="15" customHeight="1" x14ac:dyDescent="0.15">
      <c r="B649" s="34" t="s">
        <v>1058</v>
      </c>
      <c r="C649" s="233"/>
      <c r="D649" s="233"/>
      <c r="F649" s="18">
        <v>120</v>
      </c>
      <c r="G649" s="18">
        <v>99</v>
      </c>
      <c r="H649" s="18">
        <v>21</v>
      </c>
      <c r="I649" s="18">
        <v>4</v>
      </c>
      <c r="J649" s="67">
        <v>2</v>
      </c>
      <c r="K649" s="109">
        <f t="shared" si="215"/>
        <v>14.101057579318448</v>
      </c>
      <c r="L649" s="4">
        <f t="shared" si="216"/>
        <v>24.087591240875913</v>
      </c>
      <c r="M649" s="4">
        <f t="shared" si="217"/>
        <v>4.7727272727272734</v>
      </c>
      <c r="N649" s="4">
        <f t="shared" si="218"/>
        <v>0.90909090909090906</v>
      </c>
      <c r="O649" s="4">
        <f t="shared" si="219"/>
        <v>0.50125313283208017</v>
      </c>
      <c r="P649" s="80"/>
      <c r="S649" s="80"/>
      <c r="T649" s="44"/>
      <c r="V649" s="44"/>
      <c r="W649" s="44"/>
    </row>
    <row r="650" spans="1:23" ht="15" customHeight="1" x14ac:dyDescent="0.15">
      <c r="B650" s="35" t="s">
        <v>0</v>
      </c>
      <c r="C650" s="88"/>
      <c r="D650" s="88"/>
      <c r="E650" s="36"/>
      <c r="F650" s="19">
        <v>68</v>
      </c>
      <c r="G650" s="19">
        <v>32</v>
      </c>
      <c r="H650" s="19">
        <v>36</v>
      </c>
      <c r="I650" s="19">
        <v>55</v>
      </c>
      <c r="J650" s="72">
        <v>51</v>
      </c>
      <c r="K650" s="113">
        <f t="shared" si="215"/>
        <v>7.9905992949471205</v>
      </c>
      <c r="L650" s="5">
        <f t="shared" si="216"/>
        <v>7.785888077858881</v>
      </c>
      <c r="M650" s="5">
        <f t="shared" si="217"/>
        <v>8.1818181818181817</v>
      </c>
      <c r="N650" s="5">
        <f t="shared" si="218"/>
        <v>12.5</v>
      </c>
      <c r="O650" s="5">
        <f t="shared" si="219"/>
        <v>12.781954887218044</v>
      </c>
      <c r="P650" s="23"/>
      <c r="S650" s="23"/>
      <c r="T650" s="44"/>
      <c r="V650" s="44"/>
      <c r="W650" s="44"/>
    </row>
    <row r="651" spans="1:23" ht="15" customHeight="1" x14ac:dyDescent="0.15">
      <c r="B651" s="38" t="s">
        <v>1</v>
      </c>
      <c r="C651" s="78"/>
      <c r="D651" s="78"/>
      <c r="E651" s="28"/>
      <c r="F651" s="39">
        <f>SUM(F643:F650)</f>
        <v>851</v>
      </c>
      <c r="G651" s="39">
        <f>SUM(G643:G650)</f>
        <v>411</v>
      </c>
      <c r="H651" s="39">
        <f>SUM(H643:H650)</f>
        <v>440</v>
      </c>
      <c r="I651" s="39">
        <f>SUM(I643:I650)</f>
        <v>440</v>
      </c>
      <c r="J651" s="68">
        <f>SUM(J643:J650)</f>
        <v>399</v>
      </c>
      <c r="K651" s="110">
        <f>IF(SUM(K643:K650)&gt;100,"－",SUM(K643:K650))</f>
        <v>100</v>
      </c>
      <c r="L651" s="6">
        <f>IF(SUM(L643:L650)&gt;100,"－",SUM(L643:L650))</f>
        <v>100</v>
      </c>
      <c r="M651" s="6">
        <f>IF(SUM(M643:M650)&gt;100,"－",SUM(M643:M650))</f>
        <v>100</v>
      </c>
      <c r="N651" s="6">
        <f>IF(SUM(N643:N650)&gt;100,"－",SUM(N643:N650))</f>
        <v>100</v>
      </c>
      <c r="O651" s="6">
        <f>IF(SUM(O643:O650)&gt;100,"－",SUM(O643:O650))</f>
        <v>99.999999999999986</v>
      </c>
      <c r="P651" s="23"/>
      <c r="S651" s="23"/>
      <c r="T651" s="44"/>
      <c r="V651" s="44"/>
      <c r="W651" s="44"/>
    </row>
    <row r="652" spans="1:23" ht="15" customHeight="1" x14ac:dyDescent="0.15">
      <c r="B652" s="38" t="s">
        <v>767</v>
      </c>
      <c r="C652" s="78"/>
      <c r="D652" s="78"/>
      <c r="E652" s="29"/>
      <c r="F652" s="41">
        <v>59.794380587484035</v>
      </c>
      <c r="G652" s="71">
        <v>96.865435356200521</v>
      </c>
      <c r="H652" s="71">
        <v>25.017326732673268</v>
      </c>
      <c r="I652" s="71">
        <v>18.602597402597404</v>
      </c>
      <c r="J652" s="71">
        <v>13.60919540229885</v>
      </c>
      <c r="K652" s="14"/>
      <c r="L652" s="14"/>
      <c r="M652" s="14"/>
      <c r="N652" s="14"/>
      <c r="O652" s="14"/>
      <c r="P652" s="14"/>
      <c r="S652" s="14"/>
      <c r="T652" s="44"/>
      <c r="V652" s="44"/>
      <c r="W652" s="44"/>
    </row>
    <row r="653" spans="1:23" ht="15" customHeight="1" x14ac:dyDescent="0.15">
      <c r="B653" s="38" t="s">
        <v>768</v>
      </c>
      <c r="C653" s="28"/>
      <c r="D653" s="28"/>
      <c r="E653" s="29"/>
      <c r="F653" s="185">
        <v>206</v>
      </c>
      <c r="G653" s="47">
        <v>206</v>
      </c>
      <c r="H653" s="47">
        <v>206</v>
      </c>
      <c r="I653" s="47">
        <v>341</v>
      </c>
      <c r="J653" s="47">
        <v>341</v>
      </c>
      <c r="N653" s="7"/>
      <c r="T653" s="44"/>
      <c r="V653" s="44"/>
      <c r="W653" s="44"/>
    </row>
    <row r="654" spans="1:23" ht="15" customHeight="1" x14ac:dyDescent="0.15">
      <c r="B654" s="62"/>
      <c r="C654" s="45"/>
      <c r="D654" s="45"/>
      <c r="E654" s="45"/>
      <c r="F654" s="111"/>
      <c r="G654" s="111"/>
      <c r="H654" s="111"/>
      <c r="I654" s="111"/>
      <c r="J654" s="111"/>
      <c r="T654" s="44"/>
      <c r="V654" s="44"/>
      <c r="W654" s="44"/>
    </row>
    <row r="655" spans="1:23" ht="13.2" customHeight="1" x14ac:dyDescent="0.15">
      <c r="A655" s="73" t="s">
        <v>765</v>
      </c>
      <c r="B655" s="62"/>
      <c r="C655" s="62"/>
      <c r="D655" s="45"/>
      <c r="E655" s="91"/>
      <c r="F655" s="91"/>
      <c r="G655" s="91"/>
      <c r="H655" s="54"/>
      <c r="I655" s="23"/>
    </row>
    <row r="656" spans="1:23" ht="15" customHeight="1" x14ac:dyDescent="0.15">
      <c r="A656" s="1" t="s">
        <v>769</v>
      </c>
      <c r="B656" s="22"/>
      <c r="C656" s="22"/>
      <c r="D656" s="22"/>
      <c r="F656" s="1"/>
      <c r="G656" s="1"/>
    </row>
    <row r="657" spans="1:23" ht="13.65" customHeight="1" x14ac:dyDescent="0.15">
      <c r="B657" s="64"/>
      <c r="C657" s="33"/>
      <c r="D657" s="33"/>
      <c r="E657" s="33"/>
      <c r="F657" s="79"/>
      <c r="G657" s="86"/>
      <c r="H657" s="83" t="s">
        <v>2</v>
      </c>
      <c r="I657" s="86"/>
      <c r="J657" s="86"/>
      <c r="K657" s="106"/>
      <c r="L657" s="86"/>
      <c r="M657" s="83" t="s">
        <v>3</v>
      </c>
      <c r="N657" s="86"/>
      <c r="O657" s="84"/>
      <c r="T657" s="44"/>
      <c r="V657" s="44"/>
      <c r="W657" s="44"/>
    </row>
    <row r="658" spans="1:23" ht="19.2" x14ac:dyDescent="0.15">
      <c r="B658" s="77"/>
      <c r="F658" s="96" t="s">
        <v>512</v>
      </c>
      <c r="G658" s="96" t="s">
        <v>210</v>
      </c>
      <c r="H658" s="96" t="s">
        <v>211</v>
      </c>
      <c r="I658" s="96" t="s">
        <v>520</v>
      </c>
      <c r="J658" s="102" t="s">
        <v>213</v>
      </c>
      <c r="K658" s="105" t="s">
        <v>512</v>
      </c>
      <c r="L658" s="96" t="s">
        <v>210</v>
      </c>
      <c r="M658" s="96" t="s">
        <v>211</v>
      </c>
      <c r="N658" s="96" t="s">
        <v>520</v>
      </c>
      <c r="O658" s="96" t="s">
        <v>213</v>
      </c>
      <c r="T658" s="44"/>
      <c r="V658" s="44"/>
      <c r="W658" s="44"/>
    </row>
    <row r="659" spans="1:23" ht="12" customHeight="1" x14ac:dyDescent="0.15">
      <c r="B659" s="35"/>
      <c r="C659" s="88"/>
      <c r="D659" s="88"/>
      <c r="E659" s="36"/>
      <c r="F659" s="37"/>
      <c r="G659" s="37"/>
      <c r="H659" s="37"/>
      <c r="I659" s="37"/>
      <c r="J659" s="66"/>
      <c r="K659" s="107">
        <f>SUM(F$631:F$632)</f>
        <v>851</v>
      </c>
      <c r="L659" s="2">
        <f>SUM(G$631:G$632)</f>
        <v>411</v>
      </c>
      <c r="M659" s="2">
        <f>SUM(H$631:H$632)</f>
        <v>440</v>
      </c>
      <c r="N659" s="2">
        <f>SUM(I$631:I$632)</f>
        <v>440</v>
      </c>
      <c r="O659" s="2">
        <f>SUM(J$631:J$632)</f>
        <v>399</v>
      </c>
      <c r="P659" s="90"/>
      <c r="Q659" s="90"/>
      <c r="R659" s="90"/>
      <c r="S659" s="90"/>
      <c r="T659" s="44"/>
      <c r="V659" s="44"/>
      <c r="W659" s="44"/>
    </row>
    <row r="660" spans="1:23" ht="15" customHeight="1" x14ac:dyDescent="0.15">
      <c r="B660" s="34" t="s">
        <v>189</v>
      </c>
      <c r="C660" s="233"/>
      <c r="D660" s="233"/>
      <c r="F660" s="18">
        <v>218</v>
      </c>
      <c r="G660" s="18">
        <v>67</v>
      </c>
      <c r="H660" s="18">
        <v>151</v>
      </c>
      <c r="I660" s="18">
        <v>143</v>
      </c>
      <c r="J660" s="67">
        <v>132</v>
      </c>
      <c r="K660" s="108">
        <f t="shared" ref="K660:K666" si="220">F660/K$659*100</f>
        <v>25.616921269095183</v>
      </c>
      <c r="L660" s="4">
        <f t="shared" ref="L660:L666" si="221">G660/L$659*100</f>
        <v>16.301703163017031</v>
      </c>
      <c r="M660" s="4">
        <f t="shared" ref="M660:M666" si="222">H660/M$659*100</f>
        <v>34.31818181818182</v>
      </c>
      <c r="N660" s="4">
        <f t="shared" ref="N660:N666" si="223">I660/N$659*100</f>
        <v>32.5</v>
      </c>
      <c r="O660" s="4">
        <f t="shared" ref="O660:O666" si="224">J660/O$659*100</f>
        <v>33.082706766917291</v>
      </c>
      <c r="P660" s="80"/>
      <c r="Q660" s="80"/>
      <c r="R660" s="80"/>
      <c r="S660" s="80"/>
      <c r="T660" s="44"/>
      <c r="V660" s="44"/>
      <c r="W660" s="44"/>
    </row>
    <row r="661" spans="1:23" ht="15" customHeight="1" x14ac:dyDescent="0.15">
      <c r="B661" s="34" t="s">
        <v>103</v>
      </c>
      <c r="C661" s="233"/>
      <c r="D661" s="233"/>
      <c r="F661" s="18">
        <v>182</v>
      </c>
      <c r="G661" s="18">
        <v>65</v>
      </c>
      <c r="H661" s="18">
        <v>117</v>
      </c>
      <c r="I661" s="18">
        <v>102</v>
      </c>
      <c r="J661" s="67">
        <v>97</v>
      </c>
      <c r="K661" s="109">
        <f t="shared" si="220"/>
        <v>21.386603995299648</v>
      </c>
      <c r="L661" s="4">
        <f t="shared" si="221"/>
        <v>15.815085158150852</v>
      </c>
      <c r="M661" s="4">
        <f t="shared" si="222"/>
        <v>26.590909090909093</v>
      </c>
      <c r="N661" s="4">
        <f t="shared" si="223"/>
        <v>23.18181818181818</v>
      </c>
      <c r="O661" s="4">
        <f t="shared" si="224"/>
        <v>24.31077694235589</v>
      </c>
      <c r="P661" s="80"/>
      <c r="Q661" s="80"/>
      <c r="R661" s="80"/>
      <c r="S661" s="80"/>
      <c r="T661" s="44"/>
      <c r="V661" s="44"/>
      <c r="W661" s="44"/>
    </row>
    <row r="662" spans="1:23" ht="15" customHeight="1" x14ac:dyDescent="0.15">
      <c r="B662" s="34" t="s">
        <v>74</v>
      </c>
      <c r="C662" s="233"/>
      <c r="D662" s="233"/>
      <c r="F662" s="18">
        <v>192</v>
      </c>
      <c r="G662" s="18">
        <v>107</v>
      </c>
      <c r="H662" s="18">
        <v>85</v>
      </c>
      <c r="I662" s="18">
        <v>99</v>
      </c>
      <c r="J662" s="67">
        <v>91</v>
      </c>
      <c r="K662" s="109">
        <f t="shared" si="220"/>
        <v>22.56169212690952</v>
      </c>
      <c r="L662" s="4">
        <f t="shared" si="221"/>
        <v>26.034063260340634</v>
      </c>
      <c r="M662" s="4">
        <f t="shared" si="222"/>
        <v>19.318181818181817</v>
      </c>
      <c r="N662" s="4">
        <f t="shared" si="223"/>
        <v>22.5</v>
      </c>
      <c r="O662" s="4">
        <f t="shared" si="224"/>
        <v>22.807017543859647</v>
      </c>
      <c r="P662" s="80"/>
      <c r="Q662" s="80"/>
      <c r="R662" s="80"/>
      <c r="S662" s="80"/>
      <c r="T662" s="44"/>
      <c r="V662" s="44"/>
      <c r="W662" s="44"/>
    </row>
    <row r="663" spans="1:23" ht="15" customHeight="1" x14ac:dyDescent="0.15">
      <c r="B663" s="34" t="s">
        <v>75</v>
      </c>
      <c r="C663" s="233"/>
      <c r="D663" s="233"/>
      <c r="F663" s="18">
        <v>90</v>
      </c>
      <c r="G663" s="18">
        <v>62</v>
      </c>
      <c r="H663" s="18">
        <v>28</v>
      </c>
      <c r="I663" s="18">
        <v>27</v>
      </c>
      <c r="J663" s="67">
        <v>24</v>
      </c>
      <c r="K663" s="109">
        <f t="shared" si="220"/>
        <v>10.575793184488838</v>
      </c>
      <c r="L663" s="4">
        <f t="shared" si="221"/>
        <v>15.085158150851582</v>
      </c>
      <c r="M663" s="4">
        <f t="shared" si="222"/>
        <v>6.3636363636363633</v>
      </c>
      <c r="N663" s="4">
        <f t="shared" si="223"/>
        <v>6.1363636363636367</v>
      </c>
      <c r="O663" s="4">
        <f t="shared" si="224"/>
        <v>6.0150375939849621</v>
      </c>
      <c r="P663" s="80"/>
      <c r="Q663" s="80"/>
      <c r="R663" s="80"/>
      <c r="S663" s="80"/>
      <c r="T663" s="44"/>
      <c r="V663" s="44"/>
      <c r="W663" s="44"/>
    </row>
    <row r="664" spans="1:23" ht="15" customHeight="1" x14ac:dyDescent="0.15">
      <c r="B664" s="34" t="s">
        <v>84</v>
      </c>
      <c r="C664" s="233"/>
      <c r="D664" s="233"/>
      <c r="F664" s="18">
        <v>57</v>
      </c>
      <c r="G664" s="18">
        <v>46</v>
      </c>
      <c r="H664" s="18">
        <v>11</v>
      </c>
      <c r="I664" s="18">
        <v>16</v>
      </c>
      <c r="J664" s="67">
        <v>11</v>
      </c>
      <c r="K664" s="109">
        <f t="shared" si="220"/>
        <v>6.6980023501762629</v>
      </c>
      <c r="L664" s="4">
        <f t="shared" si="221"/>
        <v>11.192214111922141</v>
      </c>
      <c r="M664" s="4">
        <f t="shared" si="222"/>
        <v>2.5</v>
      </c>
      <c r="N664" s="4">
        <f t="shared" si="223"/>
        <v>3.6363636363636362</v>
      </c>
      <c r="O664" s="4">
        <f t="shared" si="224"/>
        <v>2.7568922305764412</v>
      </c>
      <c r="P664" s="80"/>
      <c r="Q664" s="80"/>
      <c r="R664" s="80"/>
      <c r="S664" s="80"/>
      <c r="T664" s="44"/>
      <c r="V664" s="44"/>
      <c r="W664" s="44"/>
    </row>
    <row r="665" spans="1:23" ht="15" customHeight="1" x14ac:dyDescent="0.15">
      <c r="B665" s="34" t="s">
        <v>85</v>
      </c>
      <c r="C665" s="233"/>
      <c r="D665" s="233"/>
      <c r="F665" s="18">
        <v>41</v>
      </c>
      <c r="G665" s="18">
        <v>31</v>
      </c>
      <c r="H665" s="18">
        <v>10</v>
      </c>
      <c r="I665" s="18">
        <v>11</v>
      </c>
      <c r="J665" s="67">
        <v>4</v>
      </c>
      <c r="K665" s="109">
        <f t="shared" si="220"/>
        <v>4.8178613396004701</v>
      </c>
      <c r="L665" s="4">
        <f t="shared" si="221"/>
        <v>7.5425790754257909</v>
      </c>
      <c r="M665" s="4">
        <f t="shared" si="222"/>
        <v>2.2727272727272729</v>
      </c>
      <c r="N665" s="4">
        <f t="shared" si="223"/>
        <v>2.5</v>
      </c>
      <c r="O665" s="4">
        <f t="shared" si="224"/>
        <v>1.0025062656641603</v>
      </c>
      <c r="P665" s="80"/>
      <c r="Q665" s="80"/>
      <c r="R665" s="80"/>
      <c r="S665" s="80"/>
      <c r="T665" s="44"/>
      <c r="V665" s="44"/>
      <c r="W665" s="44"/>
    </row>
    <row r="666" spans="1:23" ht="15" customHeight="1" x14ac:dyDescent="0.15">
      <c r="B666" s="35" t="s">
        <v>158</v>
      </c>
      <c r="C666" s="88"/>
      <c r="D666" s="88"/>
      <c r="E666" s="36"/>
      <c r="F666" s="19">
        <v>71</v>
      </c>
      <c r="G666" s="19">
        <v>33</v>
      </c>
      <c r="H666" s="19">
        <v>38</v>
      </c>
      <c r="I666" s="19">
        <v>42</v>
      </c>
      <c r="J666" s="72">
        <v>40</v>
      </c>
      <c r="K666" s="113">
        <f t="shared" si="220"/>
        <v>8.3431257344300818</v>
      </c>
      <c r="L666" s="5">
        <f t="shared" si="221"/>
        <v>8.0291970802919703</v>
      </c>
      <c r="M666" s="5">
        <f t="shared" si="222"/>
        <v>8.6363636363636367</v>
      </c>
      <c r="N666" s="5">
        <f t="shared" si="223"/>
        <v>9.5454545454545467</v>
      </c>
      <c r="O666" s="5">
        <f t="shared" si="224"/>
        <v>10.025062656641603</v>
      </c>
      <c r="P666" s="23"/>
      <c r="Q666" s="80"/>
      <c r="R666" s="23"/>
      <c r="S666" s="23"/>
      <c r="T666" s="44"/>
      <c r="V666" s="44"/>
      <c r="W666" s="44"/>
    </row>
    <row r="667" spans="1:23" ht="15" customHeight="1" x14ac:dyDescent="0.15">
      <c r="B667" s="38" t="s">
        <v>1</v>
      </c>
      <c r="C667" s="78"/>
      <c r="D667" s="78"/>
      <c r="E667" s="28"/>
      <c r="F667" s="39">
        <f>SUM(F660:F666)</f>
        <v>851</v>
      </c>
      <c r="G667" s="39">
        <f>SUM(G660:G666)</f>
        <v>411</v>
      </c>
      <c r="H667" s="39">
        <f>SUM(H660:H666)</f>
        <v>440</v>
      </c>
      <c r="I667" s="39">
        <f>SUM(I660:I666)</f>
        <v>440</v>
      </c>
      <c r="J667" s="68">
        <f>SUM(J660:J666)</f>
        <v>399</v>
      </c>
      <c r="K667" s="110">
        <f>IF(SUM(K660:K666)&gt;100,"－",SUM(K660:K666))</f>
        <v>100</v>
      </c>
      <c r="L667" s="6">
        <f>IF(SUM(L660:L666)&gt;100,"－",SUM(L660:L666))</f>
        <v>100</v>
      </c>
      <c r="M667" s="6">
        <f>IF(SUM(M660:M666)&gt;100,"－",SUM(M660:M666))</f>
        <v>100</v>
      </c>
      <c r="N667" s="6">
        <f>IF(SUM(N660:N666)&gt;100,"－",SUM(N660:N666))</f>
        <v>100.00000000000001</v>
      </c>
      <c r="O667" s="6">
        <f>IF(SUM(O660:O666)&gt;100,"－",SUM(O660:O666))</f>
        <v>100</v>
      </c>
      <c r="P667" s="23"/>
      <c r="Q667" s="23"/>
      <c r="R667" s="23"/>
      <c r="S667" s="23"/>
      <c r="T667" s="44"/>
      <c r="V667" s="44"/>
      <c r="W667" s="44"/>
    </row>
    <row r="668" spans="1:23" ht="15" customHeight="1" x14ac:dyDescent="0.15">
      <c r="B668" s="38" t="s">
        <v>767</v>
      </c>
      <c r="C668" s="78"/>
      <c r="D668" s="78"/>
      <c r="E668" s="29"/>
      <c r="F668" s="41">
        <v>2.7192307692307693</v>
      </c>
      <c r="G668" s="71">
        <v>3.8624338624338623</v>
      </c>
      <c r="H668" s="71">
        <v>1.644278606965174</v>
      </c>
      <c r="I668" s="71">
        <v>2.0050251256281406</v>
      </c>
      <c r="J668" s="71">
        <v>1.4986072423398329</v>
      </c>
      <c r="K668" s="14"/>
      <c r="L668" s="14"/>
      <c r="M668" s="14"/>
      <c r="N668" s="14"/>
      <c r="O668" s="14"/>
      <c r="P668" s="14"/>
      <c r="Q668" s="14"/>
      <c r="R668" s="14"/>
      <c r="S668" s="14"/>
      <c r="T668" s="44"/>
      <c r="V668" s="44"/>
      <c r="W668" s="44"/>
    </row>
    <row r="669" spans="1:23" ht="15" customHeight="1" x14ac:dyDescent="0.15">
      <c r="B669" s="38" t="s">
        <v>768</v>
      </c>
      <c r="C669" s="28"/>
      <c r="D669" s="28"/>
      <c r="E669" s="29"/>
      <c r="F669" s="185">
        <v>60</v>
      </c>
      <c r="G669" s="47">
        <v>60</v>
      </c>
      <c r="H669" s="47">
        <v>20</v>
      </c>
      <c r="I669" s="47">
        <v>45</v>
      </c>
      <c r="J669" s="47">
        <v>14</v>
      </c>
      <c r="N669" s="7"/>
      <c r="T669" s="44"/>
      <c r="V669" s="44"/>
      <c r="W669" s="44"/>
    </row>
    <row r="670" spans="1:23" ht="15" customHeight="1" x14ac:dyDescent="0.15">
      <c r="B670" s="62"/>
      <c r="C670" s="45"/>
      <c r="D670" s="45"/>
      <c r="E670" s="45"/>
      <c r="F670" s="111"/>
      <c r="G670" s="111"/>
      <c r="H670" s="111"/>
      <c r="I670" s="111"/>
      <c r="J670" s="111"/>
      <c r="T670" s="44"/>
      <c r="V670" s="44"/>
      <c r="W670" s="44"/>
    </row>
    <row r="671" spans="1:23" ht="13.2" customHeight="1" x14ac:dyDescent="0.15">
      <c r="A671" s="73" t="s">
        <v>765</v>
      </c>
      <c r="B671" s="62"/>
      <c r="C671" s="62"/>
      <c r="D671" s="45"/>
      <c r="E671" s="91"/>
      <c r="F671" s="91"/>
      <c r="G671" s="91"/>
      <c r="H671" s="54"/>
      <c r="I671" s="23"/>
    </row>
    <row r="672" spans="1:23" ht="15" customHeight="1" x14ac:dyDescent="0.15">
      <c r="A672" s="1" t="s">
        <v>770</v>
      </c>
      <c r="B672" s="22"/>
      <c r="C672" s="22"/>
      <c r="D672" s="22"/>
      <c r="F672" s="1"/>
      <c r="G672" s="1"/>
    </row>
    <row r="673" spans="2:23" ht="13.65" customHeight="1" x14ac:dyDescent="0.15">
      <c r="B673" s="64"/>
      <c r="C673" s="33"/>
      <c r="D673" s="33"/>
      <c r="E673" s="33"/>
      <c r="F673" s="79"/>
      <c r="G673" s="86"/>
      <c r="H673" s="83" t="s">
        <v>2</v>
      </c>
      <c r="I673" s="86"/>
      <c r="J673" s="86"/>
      <c r="K673" s="106"/>
      <c r="L673" s="86"/>
      <c r="M673" s="83" t="s">
        <v>3</v>
      </c>
      <c r="N673" s="86"/>
      <c r="O673" s="84"/>
      <c r="T673" s="44"/>
      <c r="V673" s="44"/>
      <c r="W673" s="44"/>
    </row>
    <row r="674" spans="2:23" ht="19.2" x14ac:dyDescent="0.15">
      <c r="B674" s="77"/>
      <c r="F674" s="96" t="s">
        <v>512</v>
      </c>
      <c r="G674" s="96" t="s">
        <v>210</v>
      </c>
      <c r="H674" s="96" t="s">
        <v>211</v>
      </c>
      <c r="I674" s="96" t="s">
        <v>520</v>
      </c>
      <c r="J674" s="102" t="s">
        <v>213</v>
      </c>
      <c r="K674" s="105" t="s">
        <v>512</v>
      </c>
      <c r="L674" s="96" t="s">
        <v>210</v>
      </c>
      <c r="M674" s="96" t="s">
        <v>211</v>
      </c>
      <c r="N674" s="96" t="s">
        <v>520</v>
      </c>
      <c r="O674" s="96" t="s">
        <v>213</v>
      </c>
      <c r="T674" s="44"/>
      <c r="V674" s="44"/>
      <c r="W674" s="44"/>
    </row>
    <row r="675" spans="2:23" ht="12" customHeight="1" x14ac:dyDescent="0.15">
      <c r="B675" s="35"/>
      <c r="C675" s="88"/>
      <c r="D675" s="88"/>
      <c r="E675" s="36"/>
      <c r="F675" s="37"/>
      <c r="G675" s="37"/>
      <c r="H675" s="37"/>
      <c r="I675" s="37"/>
      <c r="J675" s="66"/>
      <c r="K675" s="107">
        <f>SUM(F$631:F$632)</f>
        <v>851</v>
      </c>
      <c r="L675" s="2">
        <f>SUM(G$631:G$632)</f>
        <v>411</v>
      </c>
      <c r="M675" s="2">
        <f>SUM(H$631:H$632)</f>
        <v>440</v>
      </c>
      <c r="N675" s="2">
        <f>SUM(I$631:I$632)</f>
        <v>440</v>
      </c>
      <c r="O675" s="2">
        <f>SUM(J$631:J$632)</f>
        <v>399</v>
      </c>
      <c r="P675" s="90"/>
      <c r="Q675" s="90"/>
      <c r="R675" s="90"/>
      <c r="S675" s="90"/>
      <c r="T675" s="44"/>
      <c r="V675" s="44"/>
      <c r="W675" s="44"/>
    </row>
    <row r="676" spans="2:23" ht="15" customHeight="1" x14ac:dyDescent="0.15">
      <c r="B676" s="34" t="s">
        <v>189</v>
      </c>
      <c r="C676" s="233"/>
      <c r="D676" s="233"/>
      <c r="F676" s="18">
        <v>274</v>
      </c>
      <c r="G676" s="18">
        <v>85</v>
      </c>
      <c r="H676" s="18">
        <v>189</v>
      </c>
      <c r="I676" s="18">
        <v>184</v>
      </c>
      <c r="J676" s="67">
        <v>170</v>
      </c>
      <c r="K676" s="108">
        <f t="shared" ref="K676:K682" si="225">F676/K$675*100</f>
        <v>32.197414806110459</v>
      </c>
      <c r="L676" s="4">
        <f t="shared" ref="L676:L682" si="226">G676/L$675*100</f>
        <v>20.68126520681265</v>
      </c>
      <c r="M676" s="4">
        <f t="shared" ref="M676:M682" si="227">H676/M$675*100</f>
        <v>42.954545454545453</v>
      </c>
      <c r="N676" s="4">
        <f t="shared" ref="N676:N682" si="228">I676/N$675*100</f>
        <v>41.818181818181813</v>
      </c>
      <c r="O676" s="4">
        <f t="shared" ref="O676:O682" si="229">J676/O$675*100</f>
        <v>42.606516290726816</v>
      </c>
      <c r="P676" s="80"/>
      <c r="Q676" s="80"/>
      <c r="R676" s="80"/>
      <c r="S676" s="80"/>
      <c r="T676" s="44"/>
      <c r="V676" s="44"/>
      <c r="W676" s="44"/>
    </row>
    <row r="677" spans="2:23" ht="15" customHeight="1" x14ac:dyDescent="0.15">
      <c r="B677" s="34" t="s">
        <v>103</v>
      </c>
      <c r="C677" s="233"/>
      <c r="D677" s="233"/>
      <c r="F677" s="18">
        <v>129</v>
      </c>
      <c r="G677" s="18">
        <v>56</v>
      </c>
      <c r="H677" s="18">
        <v>73</v>
      </c>
      <c r="I677" s="18">
        <v>67</v>
      </c>
      <c r="J677" s="67">
        <v>64</v>
      </c>
      <c r="K677" s="109">
        <f t="shared" si="225"/>
        <v>15.158636897767334</v>
      </c>
      <c r="L677" s="4">
        <f t="shared" si="226"/>
        <v>13.625304136253041</v>
      </c>
      <c r="M677" s="4">
        <f t="shared" si="227"/>
        <v>16.590909090909093</v>
      </c>
      <c r="N677" s="4">
        <f t="shared" si="228"/>
        <v>15.227272727272728</v>
      </c>
      <c r="O677" s="4">
        <f t="shared" si="229"/>
        <v>16.040100250626566</v>
      </c>
      <c r="P677" s="80"/>
      <c r="Q677" s="80"/>
      <c r="R677" s="80"/>
      <c r="S677" s="80"/>
      <c r="T677" s="44"/>
      <c r="V677" s="44"/>
      <c r="W677" s="44"/>
    </row>
    <row r="678" spans="2:23" ht="15" customHeight="1" x14ac:dyDescent="0.15">
      <c r="B678" s="34" t="s">
        <v>74</v>
      </c>
      <c r="C678" s="233"/>
      <c r="D678" s="233"/>
      <c r="F678" s="18">
        <v>156</v>
      </c>
      <c r="G678" s="18">
        <v>79</v>
      </c>
      <c r="H678" s="18">
        <v>77</v>
      </c>
      <c r="I678" s="18">
        <v>96</v>
      </c>
      <c r="J678" s="67">
        <v>87</v>
      </c>
      <c r="K678" s="109">
        <f t="shared" si="225"/>
        <v>18.331374853113982</v>
      </c>
      <c r="L678" s="4">
        <f t="shared" si="226"/>
        <v>19.221411192214109</v>
      </c>
      <c r="M678" s="4">
        <f t="shared" si="227"/>
        <v>17.5</v>
      </c>
      <c r="N678" s="4">
        <f t="shared" si="228"/>
        <v>21.818181818181817</v>
      </c>
      <c r="O678" s="4">
        <f t="shared" si="229"/>
        <v>21.804511278195488</v>
      </c>
      <c r="P678" s="80"/>
      <c r="Q678" s="80"/>
      <c r="R678" s="80"/>
      <c r="S678" s="80"/>
      <c r="T678" s="44"/>
      <c r="V678" s="44"/>
      <c r="W678" s="44"/>
    </row>
    <row r="679" spans="2:23" ht="15" customHeight="1" x14ac:dyDescent="0.15">
      <c r="B679" s="34" t="s">
        <v>75</v>
      </c>
      <c r="C679" s="233"/>
      <c r="D679" s="233"/>
      <c r="F679" s="18">
        <v>84</v>
      </c>
      <c r="G679" s="18">
        <v>57</v>
      </c>
      <c r="H679" s="18">
        <v>27</v>
      </c>
      <c r="I679" s="18">
        <v>22</v>
      </c>
      <c r="J679" s="67">
        <v>15</v>
      </c>
      <c r="K679" s="109">
        <f t="shared" si="225"/>
        <v>9.8707403055229133</v>
      </c>
      <c r="L679" s="4">
        <f t="shared" si="226"/>
        <v>13.868613138686131</v>
      </c>
      <c r="M679" s="4">
        <f t="shared" si="227"/>
        <v>6.1363636363636367</v>
      </c>
      <c r="N679" s="4">
        <f t="shared" si="228"/>
        <v>5</v>
      </c>
      <c r="O679" s="4">
        <f t="shared" si="229"/>
        <v>3.7593984962406015</v>
      </c>
      <c r="P679" s="80"/>
      <c r="Q679" s="80"/>
      <c r="R679" s="80"/>
      <c r="S679" s="80"/>
      <c r="T679" s="44"/>
      <c r="V679" s="44"/>
      <c r="W679" s="44"/>
    </row>
    <row r="680" spans="2:23" ht="15" customHeight="1" x14ac:dyDescent="0.15">
      <c r="B680" s="34" t="s">
        <v>84</v>
      </c>
      <c r="C680" s="233"/>
      <c r="D680" s="233"/>
      <c r="F680" s="18">
        <v>58</v>
      </c>
      <c r="G680" s="18">
        <v>45</v>
      </c>
      <c r="H680" s="18">
        <v>13</v>
      </c>
      <c r="I680" s="18">
        <v>19</v>
      </c>
      <c r="J680" s="67">
        <v>13</v>
      </c>
      <c r="K680" s="109">
        <f t="shared" si="225"/>
        <v>6.8155111633372494</v>
      </c>
      <c r="L680" s="4">
        <f t="shared" si="226"/>
        <v>10.948905109489052</v>
      </c>
      <c r="M680" s="4">
        <f t="shared" si="227"/>
        <v>2.9545454545454546</v>
      </c>
      <c r="N680" s="4">
        <f t="shared" si="228"/>
        <v>4.3181818181818183</v>
      </c>
      <c r="O680" s="4">
        <f t="shared" si="229"/>
        <v>3.2581453634085209</v>
      </c>
      <c r="P680" s="80"/>
      <c r="Q680" s="80"/>
      <c r="R680" s="80"/>
      <c r="S680" s="80"/>
      <c r="T680" s="44"/>
      <c r="V680" s="44"/>
      <c r="W680" s="44"/>
    </row>
    <row r="681" spans="2:23" ht="15" customHeight="1" x14ac:dyDescent="0.15">
      <c r="B681" s="34" t="s">
        <v>85</v>
      </c>
      <c r="C681" s="233"/>
      <c r="D681" s="233"/>
      <c r="F681" s="18">
        <v>25</v>
      </c>
      <c r="G681" s="18">
        <v>19</v>
      </c>
      <c r="H681" s="18">
        <v>6</v>
      </c>
      <c r="I681" s="18">
        <v>2</v>
      </c>
      <c r="J681" s="67">
        <v>2</v>
      </c>
      <c r="K681" s="109">
        <f t="shared" si="225"/>
        <v>2.9377203290246769</v>
      </c>
      <c r="L681" s="4">
        <f t="shared" si="226"/>
        <v>4.6228710462287106</v>
      </c>
      <c r="M681" s="4">
        <f t="shared" si="227"/>
        <v>1.3636363636363635</v>
      </c>
      <c r="N681" s="4">
        <f t="shared" si="228"/>
        <v>0.45454545454545453</v>
      </c>
      <c r="O681" s="4">
        <f t="shared" si="229"/>
        <v>0.50125313283208017</v>
      </c>
      <c r="P681" s="80"/>
      <c r="Q681" s="80"/>
      <c r="R681" s="80"/>
      <c r="S681" s="80"/>
      <c r="T681" s="44"/>
      <c r="V681" s="44"/>
      <c r="W681" s="44"/>
    </row>
    <row r="682" spans="2:23" ht="15" customHeight="1" x14ac:dyDescent="0.15">
      <c r="B682" s="35" t="s">
        <v>158</v>
      </c>
      <c r="C682" s="88"/>
      <c r="D682" s="88"/>
      <c r="E682" s="36"/>
      <c r="F682" s="19">
        <v>125</v>
      </c>
      <c r="G682" s="19">
        <v>70</v>
      </c>
      <c r="H682" s="19">
        <v>55</v>
      </c>
      <c r="I682" s="19">
        <v>50</v>
      </c>
      <c r="J682" s="72">
        <v>48</v>
      </c>
      <c r="K682" s="113">
        <f t="shared" si="225"/>
        <v>14.688601645123384</v>
      </c>
      <c r="L682" s="5">
        <f t="shared" si="226"/>
        <v>17.031630170316301</v>
      </c>
      <c r="M682" s="5">
        <f t="shared" si="227"/>
        <v>12.5</v>
      </c>
      <c r="N682" s="5">
        <f t="shared" si="228"/>
        <v>11.363636363636363</v>
      </c>
      <c r="O682" s="5">
        <f t="shared" si="229"/>
        <v>12.030075187969924</v>
      </c>
      <c r="P682" s="23"/>
      <c r="Q682" s="80"/>
      <c r="R682" s="23"/>
      <c r="S682" s="23"/>
      <c r="T682" s="44"/>
      <c r="V682" s="44"/>
      <c r="W682" s="44"/>
    </row>
    <row r="683" spans="2:23" ht="15" customHeight="1" x14ac:dyDescent="0.15">
      <c r="B683" s="38" t="s">
        <v>1</v>
      </c>
      <c r="C683" s="78"/>
      <c r="D683" s="78"/>
      <c r="E683" s="28"/>
      <c r="F683" s="39">
        <f>SUM(F676:F682)</f>
        <v>851</v>
      </c>
      <c r="G683" s="39">
        <f>SUM(G676:G682)</f>
        <v>411</v>
      </c>
      <c r="H683" s="39">
        <f>SUM(H676:H682)</f>
        <v>440</v>
      </c>
      <c r="I683" s="39">
        <f>SUM(I676:I682)</f>
        <v>440</v>
      </c>
      <c r="J683" s="68">
        <f>SUM(J676:J682)</f>
        <v>399</v>
      </c>
      <c r="K683" s="110">
        <f>IF(SUM(K676:K682)&gt;100,"－",SUM(K676:K682))</f>
        <v>100</v>
      </c>
      <c r="L683" s="6">
        <f>IF(SUM(L676:L682)&gt;100,"－",SUM(L676:L682))</f>
        <v>99.999999999999986</v>
      </c>
      <c r="M683" s="6">
        <f>IF(SUM(M676:M682)&gt;100,"－",SUM(M676:M682))</f>
        <v>100</v>
      </c>
      <c r="N683" s="6">
        <f>IF(SUM(N676:N682)&gt;100,"－",SUM(N676:N682))</f>
        <v>99.999999999999986</v>
      </c>
      <c r="O683" s="6">
        <f>IF(SUM(O676:O682)&gt;100,"－",SUM(O676:O682))</f>
        <v>100</v>
      </c>
      <c r="P683" s="23"/>
      <c r="Q683" s="23"/>
      <c r="R683" s="23"/>
      <c r="S683" s="23"/>
      <c r="T683" s="44"/>
      <c r="V683" s="44"/>
      <c r="W683" s="44"/>
    </row>
    <row r="684" spans="2:23" ht="15" customHeight="1" x14ac:dyDescent="0.15">
      <c r="B684" s="38" t="s">
        <v>1086</v>
      </c>
      <c r="C684" s="78"/>
      <c r="D684" s="78"/>
      <c r="E684" s="29"/>
      <c r="F684" s="41">
        <v>2.221763085399449</v>
      </c>
      <c r="G684" s="71">
        <v>3.1671554252199412</v>
      </c>
      <c r="H684" s="71">
        <v>1.3844155844155843</v>
      </c>
      <c r="I684" s="71">
        <v>1.4076923076923078</v>
      </c>
      <c r="J684" s="71">
        <v>1.2877492877492878</v>
      </c>
      <c r="K684" s="14"/>
      <c r="L684" s="14"/>
      <c r="M684" s="14"/>
      <c r="N684" s="14"/>
      <c r="O684" s="14"/>
      <c r="P684" s="14"/>
      <c r="Q684" s="14"/>
      <c r="R684" s="14"/>
      <c r="S684" s="14"/>
      <c r="T684" s="44"/>
      <c r="V684" s="44"/>
      <c r="W684" s="44"/>
    </row>
    <row r="685" spans="2:23" ht="15" customHeight="1" x14ac:dyDescent="0.15">
      <c r="B685" s="38" t="s">
        <v>694</v>
      </c>
      <c r="C685" s="28"/>
      <c r="D685" s="28"/>
      <c r="E685" s="29"/>
      <c r="F685" s="185">
        <v>39</v>
      </c>
      <c r="G685" s="47">
        <v>39</v>
      </c>
      <c r="H685" s="47">
        <v>17</v>
      </c>
      <c r="I685" s="47">
        <v>10</v>
      </c>
      <c r="J685" s="47">
        <v>10</v>
      </c>
      <c r="N685" s="7"/>
      <c r="T685" s="44"/>
      <c r="V685" s="44"/>
      <c r="W685" s="44"/>
    </row>
    <row r="686" spans="2:23" ht="15" customHeight="1" x14ac:dyDescent="0.15">
      <c r="B686" s="85" t="s">
        <v>150</v>
      </c>
      <c r="C686" s="22"/>
      <c r="D686" s="22"/>
      <c r="F686" s="187"/>
      <c r="G686" s="187"/>
      <c r="H686" s="187"/>
      <c r="I686" s="187"/>
      <c r="J686" s="187"/>
    </row>
    <row r="687" spans="2:23" ht="13.65" customHeight="1" x14ac:dyDescent="0.15">
      <c r="B687" s="64"/>
      <c r="C687" s="33"/>
      <c r="D687" s="33"/>
      <c r="E687" s="33"/>
      <c r="F687" s="79"/>
      <c r="G687" s="86"/>
      <c r="H687" s="83" t="s">
        <v>2</v>
      </c>
      <c r="I687" s="86"/>
      <c r="J687" s="86"/>
      <c r="K687" s="106"/>
      <c r="L687" s="86"/>
      <c r="M687" s="83" t="s">
        <v>3</v>
      </c>
      <c r="N687" s="86"/>
      <c r="O687" s="84"/>
      <c r="T687" s="44"/>
      <c r="V687" s="44"/>
      <c r="W687" s="44"/>
    </row>
    <row r="688" spans="2:23" ht="19.2" x14ac:dyDescent="0.15">
      <c r="B688" s="77"/>
      <c r="F688" s="96" t="s">
        <v>512</v>
      </c>
      <c r="G688" s="96" t="s">
        <v>210</v>
      </c>
      <c r="H688" s="96" t="s">
        <v>211</v>
      </c>
      <c r="I688" s="96" t="s">
        <v>520</v>
      </c>
      <c r="J688" s="102" t="s">
        <v>213</v>
      </c>
      <c r="K688" s="105" t="s">
        <v>512</v>
      </c>
      <c r="L688" s="96" t="s">
        <v>210</v>
      </c>
      <c r="M688" s="96" t="s">
        <v>211</v>
      </c>
      <c r="N688" s="96" t="s">
        <v>520</v>
      </c>
      <c r="O688" s="96" t="s">
        <v>213</v>
      </c>
      <c r="T688" s="44"/>
      <c r="V688" s="44"/>
      <c r="W688" s="44"/>
    </row>
    <row r="689" spans="1:23" ht="12" customHeight="1" x14ac:dyDescent="0.15">
      <c r="B689" s="35"/>
      <c r="C689" s="88"/>
      <c r="D689" s="88"/>
      <c r="E689" s="36"/>
      <c r="F689" s="37"/>
      <c r="G689" s="37"/>
      <c r="H689" s="37"/>
      <c r="I689" s="37"/>
      <c r="J689" s="66"/>
      <c r="K689" s="107">
        <f>SUM(F$631:F$632)</f>
        <v>851</v>
      </c>
      <c r="L689" s="2">
        <f>SUM(G$631:G$632)</f>
        <v>411</v>
      </c>
      <c r="M689" s="2">
        <f>SUM(H$631:H$632)</f>
        <v>440</v>
      </c>
      <c r="N689" s="2">
        <f>SUM(I$631:I$632)</f>
        <v>440</v>
      </c>
      <c r="O689" s="2">
        <f>SUM(J$631:J$632)</f>
        <v>399</v>
      </c>
      <c r="P689" s="90"/>
      <c r="Q689" s="90"/>
      <c r="R689" s="90"/>
      <c r="S689" s="90"/>
      <c r="T689" s="44"/>
      <c r="V689" s="44"/>
      <c r="W689" s="44"/>
    </row>
    <row r="690" spans="1:23" ht="15" customHeight="1" x14ac:dyDescent="0.15">
      <c r="B690" s="34" t="s">
        <v>189</v>
      </c>
      <c r="C690" s="233"/>
      <c r="D690" s="233"/>
      <c r="F690" s="18">
        <v>274</v>
      </c>
      <c r="G690" s="18">
        <v>85</v>
      </c>
      <c r="H690" s="18">
        <v>189</v>
      </c>
      <c r="I690" s="18">
        <v>184</v>
      </c>
      <c r="J690" s="67">
        <v>170</v>
      </c>
      <c r="K690" s="108">
        <f>F690/K$689*100</f>
        <v>32.197414806110459</v>
      </c>
      <c r="L690" s="4">
        <f t="shared" ref="L690:O696" si="230">G690/L$689*100</f>
        <v>20.68126520681265</v>
      </c>
      <c r="M690" s="4">
        <f t="shared" si="230"/>
        <v>42.954545454545453</v>
      </c>
      <c r="N690" s="4">
        <f t="shared" si="230"/>
        <v>41.818181818181813</v>
      </c>
      <c r="O690" s="4">
        <f t="shared" si="230"/>
        <v>42.606516290726816</v>
      </c>
      <c r="P690" s="80"/>
      <c r="Q690" s="80"/>
      <c r="R690" s="80"/>
      <c r="S690" s="80"/>
      <c r="T690" s="44"/>
      <c r="V690" s="44"/>
      <c r="W690" s="44"/>
    </row>
    <row r="691" spans="1:23" ht="15" customHeight="1" x14ac:dyDescent="0.15">
      <c r="B691" s="34" t="s">
        <v>73</v>
      </c>
      <c r="C691" s="233"/>
      <c r="D691" s="233"/>
      <c r="F691" s="18">
        <v>133</v>
      </c>
      <c r="G691" s="18">
        <v>76</v>
      </c>
      <c r="H691" s="18">
        <v>57</v>
      </c>
      <c r="I691" s="18">
        <v>60</v>
      </c>
      <c r="J691" s="67">
        <v>54</v>
      </c>
      <c r="K691" s="109">
        <f t="shared" ref="K691:K696" si="231">F691/K$689*100</f>
        <v>15.62867215041128</v>
      </c>
      <c r="L691" s="4">
        <f t="shared" si="230"/>
        <v>18.491484184914842</v>
      </c>
      <c r="M691" s="4">
        <f t="shared" si="230"/>
        <v>12.954545454545455</v>
      </c>
      <c r="N691" s="4">
        <f t="shared" si="230"/>
        <v>13.636363636363635</v>
      </c>
      <c r="O691" s="4">
        <f t="shared" si="230"/>
        <v>13.533834586466165</v>
      </c>
      <c r="P691" s="80"/>
      <c r="Q691" s="80"/>
      <c r="R691" s="80"/>
      <c r="S691" s="80"/>
      <c r="T691" s="44"/>
      <c r="V691" s="44"/>
      <c r="W691" s="44"/>
    </row>
    <row r="692" spans="1:23" ht="15" customHeight="1" x14ac:dyDescent="0.15">
      <c r="B692" s="34" t="s">
        <v>74</v>
      </c>
      <c r="C692" s="233"/>
      <c r="D692" s="233"/>
      <c r="F692" s="18">
        <v>136</v>
      </c>
      <c r="G692" s="18">
        <v>82</v>
      </c>
      <c r="H692" s="18">
        <v>54</v>
      </c>
      <c r="I692" s="18">
        <v>74</v>
      </c>
      <c r="J692" s="67">
        <v>62</v>
      </c>
      <c r="K692" s="109">
        <f t="shared" si="231"/>
        <v>15.981198589894241</v>
      </c>
      <c r="L692" s="4">
        <f t="shared" si="230"/>
        <v>19.951338199513383</v>
      </c>
      <c r="M692" s="4">
        <f t="shared" si="230"/>
        <v>12.272727272727273</v>
      </c>
      <c r="N692" s="4">
        <f t="shared" si="230"/>
        <v>16.818181818181817</v>
      </c>
      <c r="O692" s="4">
        <f t="shared" si="230"/>
        <v>15.538847117794486</v>
      </c>
      <c r="P692" s="80"/>
      <c r="Q692" s="80"/>
      <c r="R692" s="80"/>
      <c r="S692" s="80"/>
      <c r="T692" s="44"/>
      <c r="V692" s="44"/>
      <c r="W692" s="44"/>
    </row>
    <row r="693" spans="1:23" ht="15" customHeight="1" x14ac:dyDescent="0.15">
      <c r="B693" s="34" t="s">
        <v>75</v>
      </c>
      <c r="C693" s="233"/>
      <c r="D693" s="233"/>
      <c r="F693" s="18">
        <v>75</v>
      </c>
      <c r="G693" s="18">
        <v>47</v>
      </c>
      <c r="H693" s="18">
        <v>28</v>
      </c>
      <c r="I693" s="18">
        <v>37</v>
      </c>
      <c r="J693" s="67">
        <v>31</v>
      </c>
      <c r="K693" s="109">
        <f t="shared" si="231"/>
        <v>8.8131609870740295</v>
      </c>
      <c r="L693" s="4">
        <f t="shared" si="230"/>
        <v>11.435523114355231</v>
      </c>
      <c r="M693" s="4">
        <f t="shared" si="230"/>
        <v>6.3636363636363633</v>
      </c>
      <c r="N693" s="4">
        <f t="shared" si="230"/>
        <v>8.4090909090909083</v>
      </c>
      <c r="O693" s="4">
        <f t="shared" si="230"/>
        <v>7.7694235588972429</v>
      </c>
      <c r="P693" s="80"/>
      <c r="Q693" s="80"/>
      <c r="R693" s="80"/>
      <c r="S693" s="80"/>
      <c r="T693" s="44"/>
      <c r="V693" s="44"/>
      <c r="W693" s="44"/>
    </row>
    <row r="694" spans="1:23" ht="15" customHeight="1" x14ac:dyDescent="0.15">
      <c r="B694" s="34" t="s">
        <v>84</v>
      </c>
      <c r="C694" s="233"/>
      <c r="D694" s="233"/>
      <c r="F694" s="18">
        <v>61</v>
      </c>
      <c r="G694" s="18">
        <v>32</v>
      </c>
      <c r="H694" s="18">
        <v>29</v>
      </c>
      <c r="I694" s="18">
        <v>17</v>
      </c>
      <c r="J694" s="67">
        <v>17</v>
      </c>
      <c r="K694" s="109">
        <f t="shared" si="231"/>
        <v>7.1680376028202115</v>
      </c>
      <c r="L694" s="4">
        <f t="shared" si="230"/>
        <v>7.785888077858881</v>
      </c>
      <c r="M694" s="4">
        <f t="shared" si="230"/>
        <v>6.5909090909090899</v>
      </c>
      <c r="N694" s="4">
        <f t="shared" si="230"/>
        <v>3.8636363636363633</v>
      </c>
      <c r="O694" s="4">
        <f t="shared" si="230"/>
        <v>4.2606516290726812</v>
      </c>
      <c r="P694" s="80"/>
      <c r="Q694" s="80"/>
      <c r="R694" s="80"/>
      <c r="S694" s="80"/>
      <c r="T694" s="44"/>
      <c r="V694" s="44"/>
      <c r="W694" s="44"/>
    </row>
    <row r="695" spans="1:23" ht="15" customHeight="1" x14ac:dyDescent="0.15">
      <c r="B695" s="34" t="s">
        <v>85</v>
      </c>
      <c r="C695" s="233"/>
      <c r="D695" s="233"/>
      <c r="F695" s="18">
        <v>17</v>
      </c>
      <c r="G695" s="18">
        <v>6</v>
      </c>
      <c r="H695" s="18">
        <v>11</v>
      </c>
      <c r="I695" s="18">
        <v>3</v>
      </c>
      <c r="J695" s="67">
        <v>3</v>
      </c>
      <c r="K695" s="109">
        <f t="shared" si="231"/>
        <v>1.9976498237367801</v>
      </c>
      <c r="L695" s="4">
        <f t="shared" si="230"/>
        <v>1.4598540145985401</v>
      </c>
      <c r="M695" s="4">
        <f t="shared" si="230"/>
        <v>2.5</v>
      </c>
      <c r="N695" s="4">
        <f t="shared" si="230"/>
        <v>0.68181818181818177</v>
      </c>
      <c r="O695" s="4">
        <f t="shared" si="230"/>
        <v>0.75187969924812026</v>
      </c>
      <c r="P695" s="80"/>
      <c r="Q695" s="80"/>
      <c r="R695" s="80"/>
      <c r="S695" s="80"/>
      <c r="T695" s="44"/>
      <c r="V695" s="44"/>
      <c r="W695" s="44"/>
    </row>
    <row r="696" spans="1:23" ht="15" customHeight="1" x14ac:dyDescent="0.15">
      <c r="B696" s="35" t="s">
        <v>158</v>
      </c>
      <c r="C696" s="88"/>
      <c r="D696" s="88"/>
      <c r="E696" s="36"/>
      <c r="F696" s="19">
        <v>155</v>
      </c>
      <c r="G696" s="19">
        <v>83</v>
      </c>
      <c r="H696" s="19">
        <v>72</v>
      </c>
      <c r="I696" s="19">
        <v>65</v>
      </c>
      <c r="J696" s="72">
        <v>62</v>
      </c>
      <c r="K696" s="113">
        <f t="shared" si="231"/>
        <v>18.213866039952997</v>
      </c>
      <c r="L696" s="5">
        <f t="shared" si="230"/>
        <v>20.194647201946474</v>
      </c>
      <c r="M696" s="5">
        <f t="shared" si="230"/>
        <v>16.363636363636363</v>
      </c>
      <c r="N696" s="5">
        <f t="shared" si="230"/>
        <v>14.772727272727273</v>
      </c>
      <c r="O696" s="5">
        <f t="shared" si="230"/>
        <v>15.538847117794486</v>
      </c>
      <c r="P696" s="23"/>
      <c r="Q696" s="80"/>
      <c r="R696" s="23"/>
      <c r="S696" s="23"/>
      <c r="T696" s="44"/>
      <c r="V696" s="44"/>
      <c r="W696" s="44"/>
    </row>
    <row r="697" spans="1:23" ht="15" customHeight="1" x14ac:dyDescent="0.15">
      <c r="B697" s="38" t="s">
        <v>1</v>
      </c>
      <c r="C697" s="78"/>
      <c r="D697" s="78"/>
      <c r="E697" s="28"/>
      <c r="F697" s="39">
        <f>SUM(F690:F696)</f>
        <v>851</v>
      </c>
      <c r="G697" s="39">
        <f>SUM(G690:G696)</f>
        <v>411</v>
      </c>
      <c r="H697" s="39">
        <f>SUM(H690:H696)</f>
        <v>440</v>
      </c>
      <c r="I697" s="39">
        <f>SUM(I690:I696)</f>
        <v>440</v>
      </c>
      <c r="J697" s="68">
        <f>SUM(J690:J696)</f>
        <v>399</v>
      </c>
      <c r="K697" s="110">
        <f>IF(SUM(K690:K696)&gt;100,"－",SUM(K690:K696))</f>
        <v>100</v>
      </c>
      <c r="L697" s="6">
        <f>IF(SUM(L690:L696)&gt;100,"－",SUM(L690:L696))</f>
        <v>100</v>
      </c>
      <c r="M697" s="6">
        <f>IF(SUM(M690:M696)&gt;100,"－",SUM(M690:M696))</f>
        <v>100</v>
      </c>
      <c r="N697" s="6">
        <f>IF(SUM(N690:N696)&gt;100,"－",SUM(N690:N696))</f>
        <v>100</v>
      </c>
      <c r="O697" s="6">
        <f>IF(SUM(O690:O696)&gt;100,"－",SUM(O690:O696))</f>
        <v>100</v>
      </c>
      <c r="P697" s="23"/>
      <c r="Q697" s="23"/>
      <c r="R697" s="23"/>
      <c r="S697" s="23"/>
      <c r="T697" s="44"/>
      <c r="V697" s="44"/>
      <c r="W697" s="44"/>
    </row>
    <row r="698" spans="1:23" ht="15" customHeight="1" x14ac:dyDescent="0.15">
      <c r="B698" s="38" t="s">
        <v>1086</v>
      </c>
      <c r="C698" s="78"/>
      <c r="D698" s="78"/>
      <c r="E698" s="29"/>
      <c r="F698" s="41">
        <v>2.2465252314607871</v>
      </c>
      <c r="G698" s="71">
        <v>2.5988767265216408</v>
      </c>
      <c r="H698" s="71">
        <v>1.9324728119500265</v>
      </c>
      <c r="I698" s="71">
        <v>1.6396204387398234</v>
      </c>
      <c r="J698" s="71">
        <v>1.6182884251381693</v>
      </c>
      <c r="K698" s="14"/>
      <c r="L698" s="14"/>
      <c r="M698" s="14"/>
      <c r="N698" s="14"/>
      <c r="O698" s="14"/>
      <c r="P698" s="14"/>
      <c r="Q698" s="14"/>
      <c r="R698" s="14"/>
      <c r="S698" s="14"/>
      <c r="T698" s="44"/>
      <c r="V698" s="44"/>
      <c r="W698" s="44"/>
    </row>
    <row r="699" spans="1:23" ht="15" customHeight="1" x14ac:dyDescent="0.15">
      <c r="B699" s="38" t="s">
        <v>1087</v>
      </c>
      <c r="C699" s="78"/>
      <c r="D699" s="78"/>
      <c r="E699" s="29"/>
      <c r="F699" s="41">
        <v>3.7051695760585495</v>
      </c>
      <c r="G699" s="71">
        <v>3.5079488325065769</v>
      </c>
      <c r="H699" s="71">
        <v>3.9729049988693284</v>
      </c>
      <c r="I699" s="71">
        <v>3.2191500760598628</v>
      </c>
      <c r="J699" s="71">
        <v>3.2656478998297191</v>
      </c>
      <c r="K699" s="14"/>
      <c r="L699" s="14"/>
      <c r="M699" s="14"/>
      <c r="N699" s="14"/>
      <c r="O699" s="14"/>
      <c r="P699" s="14"/>
      <c r="Q699" s="14"/>
      <c r="R699" s="14"/>
      <c r="S699" s="14"/>
      <c r="T699" s="44"/>
      <c r="V699" s="44"/>
      <c r="W699" s="44"/>
    </row>
    <row r="700" spans="1:23" ht="15" customHeight="1" x14ac:dyDescent="0.15">
      <c r="B700" s="38" t="s">
        <v>694</v>
      </c>
      <c r="C700" s="28"/>
      <c r="D700" s="28"/>
      <c r="E700" s="29"/>
      <c r="F700" s="41">
        <v>18.75</v>
      </c>
      <c r="G700" s="71">
        <v>16.666666666666664</v>
      </c>
      <c r="H700" s="71">
        <v>18.75</v>
      </c>
      <c r="I700" s="71">
        <v>10.714285714285714</v>
      </c>
      <c r="J700" s="71">
        <v>10.714285714285714</v>
      </c>
      <c r="N700" s="7"/>
      <c r="T700" s="44"/>
      <c r="V700" s="44"/>
      <c r="W700" s="44"/>
    </row>
    <row r="701" spans="1:23" ht="15" customHeight="1" x14ac:dyDescent="0.15">
      <c r="B701" s="62"/>
      <c r="C701" s="45"/>
      <c r="D701" s="45"/>
      <c r="E701" s="45"/>
      <c r="F701" s="111"/>
      <c r="G701" s="111"/>
      <c r="H701" s="111"/>
      <c r="I701" s="111"/>
      <c r="J701" s="111"/>
      <c r="T701" s="44"/>
      <c r="V701" s="44"/>
      <c r="W701" s="44"/>
    </row>
    <row r="702" spans="1:23" ht="13.2" customHeight="1" x14ac:dyDescent="0.15">
      <c r="A702" s="73" t="s">
        <v>1067</v>
      </c>
      <c r="B702" s="62"/>
      <c r="C702" s="62"/>
      <c r="D702" s="45"/>
      <c r="E702" s="91"/>
      <c r="F702" s="91"/>
      <c r="G702" s="91"/>
      <c r="H702" s="54"/>
      <c r="I702" s="23"/>
    </row>
    <row r="703" spans="1:23" ht="15" customHeight="1" x14ac:dyDescent="0.15">
      <c r="A703" s="1" t="s">
        <v>1068</v>
      </c>
      <c r="B703" s="22"/>
      <c r="C703" s="22"/>
      <c r="D703" s="22"/>
      <c r="F703" s="1"/>
      <c r="G703" s="1"/>
    </row>
    <row r="704" spans="1:23" ht="13.65" customHeight="1" x14ac:dyDescent="0.15">
      <c r="B704" s="64"/>
      <c r="C704" s="33"/>
      <c r="D704" s="33"/>
      <c r="E704" s="33"/>
      <c r="F704" s="79"/>
      <c r="G704" s="86"/>
      <c r="H704" s="83" t="s">
        <v>2</v>
      </c>
      <c r="I704" s="86"/>
      <c r="J704" s="86"/>
      <c r="K704" s="106"/>
      <c r="L704" s="86"/>
      <c r="M704" s="83" t="s">
        <v>3</v>
      </c>
      <c r="N704" s="86"/>
      <c r="O704" s="84"/>
      <c r="T704" s="44"/>
      <c r="V704" s="44"/>
      <c r="W704" s="44"/>
    </row>
    <row r="705" spans="1:23" ht="19.2" x14ac:dyDescent="0.15">
      <c r="B705" s="77"/>
      <c r="F705" s="96" t="s">
        <v>512</v>
      </c>
      <c r="G705" s="96" t="s">
        <v>210</v>
      </c>
      <c r="H705" s="96" t="s">
        <v>211</v>
      </c>
      <c r="I705" s="96" t="s">
        <v>520</v>
      </c>
      <c r="J705" s="102" t="s">
        <v>213</v>
      </c>
      <c r="K705" s="105" t="s">
        <v>512</v>
      </c>
      <c r="L705" s="96" t="s">
        <v>210</v>
      </c>
      <c r="M705" s="96" t="s">
        <v>211</v>
      </c>
      <c r="N705" s="96" t="s">
        <v>520</v>
      </c>
      <c r="O705" s="96" t="s">
        <v>213</v>
      </c>
      <c r="T705" s="44"/>
      <c r="V705" s="44"/>
      <c r="W705" s="44"/>
    </row>
    <row r="706" spans="1:23" ht="12" customHeight="1" x14ac:dyDescent="0.15">
      <c r="B706" s="35"/>
      <c r="C706" s="88"/>
      <c r="D706" s="88"/>
      <c r="E706" s="36"/>
      <c r="F706" s="37"/>
      <c r="G706" s="37"/>
      <c r="H706" s="37"/>
      <c r="I706" s="37"/>
      <c r="J706" s="66"/>
      <c r="K706" s="107">
        <f>F712</f>
        <v>795</v>
      </c>
      <c r="L706" s="2">
        <f t="shared" ref="L706:O706" si="232">G712</f>
        <v>403</v>
      </c>
      <c r="M706" s="2">
        <f t="shared" si="232"/>
        <v>392</v>
      </c>
      <c r="N706" s="2">
        <f t="shared" si="232"/>
        <v>399</v>
      </c>
      <c r="O706" s="2">
        <f t="shared" si="232"/>
        <v>358</v>
      </c>
      <c r="P706" s="90"/>
      <c r="Q706" s="90"/>
      <c r="R706" s="90"/>
      <c r="S706" s="90"/>
      <c r="T706" s="44"/>
      <c r="V706" s="44"/>
      <c r="W706" s="44"/>
    </row>
    <row r="707" spans="1:23" ht="15" customHeight="1" x14ac:dyDescent="0.15">
      <c r="B707" s="34" t="s">
        <v>1069</v>
      </c>
      <c r="C707" s="233"/>
      <c r="D707" s="233"/>
      <c r="F707" s="18">
        <v>227</v>
      </c>
      <c r="G707" s="18">
        <v>79</v>
      </c>
      <c r="H707" s="18">
        <v>148</v>
      </c>
      <c r="I707" s="18">
        <v>149</v>
      </c>
      <c r="J707" s="67">
        <v>135</v>
      </c>
      <c r="K707" s="108">
        <f>F707/K$706*100</f>
        <v>28.553459119496853</v>
      </c>
      <c r="L707" s="4">
        <f>G707/L$706*100</f>
        <v>19.602977667493796</v>
      </c>
      <c r="M707" s="4">
        <f>H707/M$706*100</f>
        <v>37.755102040816325</v>
      </c>
      <c r="N707" s="4">
        <f>I707/N$706*100</f>
        <v>37.343358395989974</v>
      </c>
      <c r="O707" s="4">
        <f>J707/O$706*100</f>
        <v>37.709497206703915</v>
      </c>
      <c r="P707" s="80"/>
      <c r="Q707" s="80"/>
      <c r="R707" s="80"/>
      <c r="S707" s="80"/>
      <c r="T707" s="44"/>
      <c r="V707" s="44"/>
      <c r="W707" s="44"/>
    </row>
    <row r="708" spans="1:23" ht="15" customHeight="1" x14ac:dyDescent="0.15">
      <c r="B708" s="34" t="s">
        <v>180</v>
      </c>
      <c r="C708" s="233"/>
      <c r="D708" s="233"/>
      <c r="F708" s="18">
        <v>170</v>
      </c>
      <c r="G708" s="18">
        <v>88</v>
      </c>
      <c r="H708" s="18">
        <v>82</v>
      </c>
      <c r="I708" s="18">
        <v>100</v>
      </c>
      <c r="J708" s="67">
        <v>87</v>
      </c>
      <c r="K708" s="109">
        <f t="shared" ref="K708:K711" si="233">F708/K$706*100</f>
        <v>21.383647798742139</v>
      </c>
      <c r="L708" s="4">
        <f t="shared" ref="L708:L711" si="234">G708/L$706*100</f>
        <v>21.836228287841191</v>
      </c>
      <c r="M708" s="4">
        <f t="shared" ref="M708:M711" si="235">H708/M$706*100</f>
        <v>20.918367346938776</v>
      </c>
      <c r="N708" s="4">
        <f t="shared" ref="N708:N711" si="236">I708/N$706*100</f>
        <v>25.062656641604008</v>
      </c>
      <c r="O708" s="4">
        <f t="shared" ref="O708:O711" si="237">J708/O$706*100</f>
        <v>24.30167597765363</v>
      </c>
      <c r="P708" s="80"/>
      <c r="Q708" s="80"/>
      <c r="R708" s="80"/>
      <c r="S708" s="80"/>
      <c r="T708" s="44"/>
      <c r="V708" s="44"/>
      <c r="W708" s="44"/>
    </row>
    <row r="709" spans="1:23" ht="15" customHeight="1" x14ac:dyDescent="0.15">
      <c r="B709" s="34" t="s">
        <v>1095</v>
      </c>
      <c r="C709" s="233"/>
      <c r="D709" s="233"/>
      <c r="F709" s="18">
        <v>189</v>
      </c>
      <c r="G709" s="18">
        <v>123</v>
      </c>
      <c r="H709" s="18">
        <v>66</v>
      </c>
      <c r="I709" s="18">
        <v>61</v>
      </c>
      <c r="J709" s="67">
        <v>53</v>
      </c>
      <c r="K709" s="109">
        <f t="shared" si="233"/>
        <v>23.773584905660378</v>
      </c>
      <c r="L709" s="4">
        <f t="shared" si="234"/>
        <v>30.52109181141439</v>
      </c>
      <c r="M709" s="4">
        <f t="shared" si="235"/>
        <v>16.836734693877549</v>
      </c>
      <c r="N709" s="4">
        <f t="shared" si="236"/>
        <v>15.288220551378446</v>
      </c>
      <c r="O709" s="4">
        <f t="shared" si="237"/>
        <v>14.804469273743019</v>
      </c>
      <c r="P709" s="80"/>
      <c r="Q709" s="80"/>
      <c r="R709" s="80"/>
      <c r="S709" s="80"/>
      <c r="T709" s="44"/>
      <c r="V709" s="44"/>
      <c r="W709" s="44"/>
    </row>
    <row r="710" spans="1:23" ht="15" customHeight="1" x14ac:dyDescent="0.15">
      <c r="B710" s="34" t="s">
        <v>1070</v>
      </c>
      <c r="C710" s="233"/>
      <c r="D710" s="233"/>
      <c r="F710" s="18">
        <v>83</v>
      </c>
      <c r="G710" s="18">
        <v>40</v>
      </c>
      <c r="H710" s="18">
        <v>43</v>
      </c>
      <c r="I710" s="18">
        <v>43</v>
      </c>
      <c r="J710" s="67">
        <v>39</v>
      </c>
      <c r="K710" s="109">
        <f t="shared" si="233"/>
        <v>10.440251572327044</v>
      </c>
      <c r="L710" s="4">
        <f t="shared" si="234"/>
        <v>9.9255583126550881</v>
      </c>
      <c r="M710" s="4">
        <f t="shared" si="235"/>
        <v>10.969387755102041</v>
      </c>
      <c r="N710" s="4">
        <f t="shared" si="236"/>
        <v>10.776942355889723</v>
      </c>
      <c r="O710" s="4">
        <f t="shared" si="237"/>
        <v>10.893854748603351</v>
      </c>
      <c r="P710" s="80"/>
      <c r="Q710" s="80"/>
      <c r="R710" s="80"/>
      <c r="S710" s="80"/>
      <c r="T710" s="44"/>
      <c r="V710" s="44"/>
      <c r="W710" s="44"/>
    </row>
    <row r="711" spans="1:23" ht="15" customHeight="1" x14ac:dyDescent="0.15">
      <c r="B711" s="35" t="s">
        <v>158</v>
      </c>
      <c r="C711" s="88"/>
      <c r="D711" s="88"/>
      <c r="E711" s="36"/>
      <c r="F711" s="19">
        <v>126</v>
      </c>
      <c r="G711" s="19">
        <v>73</v>
      </c>
      <c r="H711" s="19">
        <v>53</v>
      </c>
      <c r="I711" s="19">
        <v>46</v>
      </c>
      <c r="J711" s="72">
        <v>44</v>
      </c>
      <c r="K711" s="113">
        <f t="shared" si="233"/>
        <v>15.849056603773585</v>
      </c>
      <c r="L711" s="5">
        <f t="shared" si="234"/>
        <v>18.114143920595531</v>
      </c>
      <c r="M711" s="5">
        <f t="shared" si="235"/>
        <v>13.520408163265307</v>
      </c>
      <c r="N711" s="5">
        <f t="shared" si="236"/>
        <v>11.528822055137844</v>
      </c>
      <c r="O711" s="5">
        <f t="shared" si="237"/>
        <v>12.290502793296088</v>
      </c>
      <c r="P711" s="23"/>
      <c r="Q711" s="80"/>
      <c r="R711" s="23"/>
      <c r="S711" s="23"/>
      <c r="T711" s="44"/>
      <c r="V711" s="44"/>
      <c r="W711" s="44"/>
    </row>
    <row r="712" spans="1:23" ht="15" customHeight="1" x14ac:dyDescent="0.15">
      <c r="B712" s="38" t="s">
        <v>1</v>
      </c>
      <c r="C712" s="78"/>
      <c r="D712" s="78"/>
      <c r="E712" s="28"/>
      <c r="F712" s="39">
        <f>SUM(F707:F711)</f>
        <v>795</v>
      </c>
      <c r="G712" s="39">
        <f>SUM(G707:G711)</f>
        <v>403</v>
      </c>
      <c r="H712" s="39">
        <f>SUM(H707:H711)</f>
        <v>392</v>
      </c>
      <c r="I712" s="39">
        <f>SUM(I707:I711)</f>
        <v>399</v>
      </c>
      <c r="J712" s="68">
        <f>SUM(J707:J711)</f>
        <v>358</v>
      </c>
      <c r="K712" s="110">
        <f>IF(SUM(K707:K711)&gt;100,"－",SUM(K707:K711))</f>
        <v>100</v>
      </c>
      <c r="L712" s="6">
        <f>IF(SUM(L707:L711)&gt;100,"－",SUM(L707:L711))</f>
        <v>100</v>
      </c>
      <c r="M712" s="6">
        <f>IF(SUM(M707:M711)&gt;100,"－",SUM(M707:M711))</f>
        <v>100</v>
      </c>
      <c r="N712" s="6">
        <f>IF(SUM(N707:N711)&gt;100,"－",SUM(N707:N711))</f>
        <v>100</v>
      </c>
      <c r="O712" s="6">
        <f>IF(SUM(O707:O711)&gt;100,"－",SUM(O707:O711))</f>
        <v>100</v>
      </c>
      <c r="P712" s="23"/>
      <c r="Q712" s="23"/>
      <c r="R712" s="23"/>
      <c r="S712" s="23"/>
      <c r="T712" s="44"/>
      <c r="V712" s="44"/>
      <c r="W712" s="44"/>
    </row>
    <row r="713" spans="1:23" ht="15" customHeight="1" x14ac:dyDescent="0.15">
      <c r="B713" s="38" t="s">
        <v>1071</v>
      </c>
      <c r="C713" s="78"/>
      <c r="D713" s="78"/>
      <c r="E713" s="29"/>
      <c r="F713" s="41">
        <v>38.125691352237354</v>
      </c>
      <c r="G713" s="71">
        <v>44.841833591804516</v>
      </c>
      <c r="H713" s="71">
        <v>31.587853773897635</v>
      </c>
      <c r="I713" s="71">
        <v>30.940752275738113</v>
      </c>
      <c r="J713" s="71">
        <v>30.548249963058879</v>
      </c>
      <c r="K713" s="14"/>
      <c r="L713" s="14"/>
      <c r="M713" s="14"/>
      <c r="N713" s="14"/>
      <c r="O713" s="14"/>
      <c r="P713" s="14"/>
      <c r="Q713" s="14"/>
      <c r="R713" s="14"/>
      <c r="S713" s="14"/>
      <c r="T713" s="44"/>
      <c r="V713" s="44"/>
      <c r="W713" s="44"/>
    </row>
    <row r="714" spans="1:23" ht="15" customHeight="1" x14ac:dyDescent="0.15">
      <c r="B714" s="38" t="s">
        <v>1072</v>
      </c>
      <c r="C714" s="78"/>
      <c r="D714" s="78"/>
      <c r="E714" s="29"/>
      <c r="F714" s="41">
        <v>57.70608034987962</v>
      </c>
      <c r="G714" s="71">
        <v>58.955398746197176</v>
      </c>
      <c r="H714" s="71">
        <v>56.064305912834023</v>
      </c>
      <c r="I714" s="71">
        <v>53.539635065370362</v>
      </c>
      <c r="J714" s="71">
        <v>53.58743289609211</v>
      </c>
      <c r="K714" s="14"/>
      <c r="L714" s="14"/>
      <c r="M714" s="14"/>
      <c r="N714" s="14"/>
      <c r="O714" s="14"/>
      <c r="P714" s="14"/>
      <c r="Q714" s="14"/>
      <c r="R714" s="14"/>
      <c r="S714" s="14"/>
      <c r="T714" s="44"/>
      <c r="V714" s="44"/>
      <c r="W714" s="44"/>
    </row>
    <row r="715" spans="1:23" ht="15" customHeight="1" x14ac:dyDescent="0.15">
      <c r="B715" s="38" t="s">
        <v>151</v>
      </c>
      <c r="C715" s="28"/>
      <c r="D715" s="28"/>
      <c r="E715" s="29"/>
      <c r="F715" s="185">
        <v>100</v>
      </c>
      <c r="G715" s="47">
        <v>100</v>
      </c>
      <c r="H715" s="47">
        <v>100</v>
      </c>
      <c r="I715" s="47">
        <v>100</v>
      </c>
      <c r="J715" s="47">
        <v>100</v>
      </c>
      <c r="N715" s="7"/>
      <c r="T715" s="44"/>
      <c r="V715" s="44"/>
      <c r="W715" s="44"/>
    </row>
    <row r="716" spans="1:23" ht="15" customHeight="1" x14ac:dyDescent="0.15">
      <c r="B716" s="62"/>
      <c r="C716" s="45"/>
      <c r="D716" s="45"/>
      <c r="E716" s="45"/>
      <c r="F716" s="111"/>
      <c r="G716" s="111"/>
      <c r="H716" s="111"/>
      <c r="I716" s="111"/>
      <c r="J716" s="111"/>
      <c r="T716" s="44"/>
      <c r="V716" s="44"/>
      <c r="W716" s="44"/>
    </row>
    <row r="717" spans="1:23" ht="13.2" customHeight="1" x14ac:dyDescent="0.15">
      <c r="A717" s="73" t="s">
        <v>765</v>
      </c>
      <c r="B717" s="62"/>
      <c r="C717" s="62"/>
      <c r="D717" s="45"/>
      <c r="E717" s="91"/>
      <c r="F717" s="91"/>
      <c r="G717" s="91"/>
      <c r="H717" s="54"/>
      <c r="I717" s="23"/>
    </row>
    <row r="718" spans="1:23" ht="15" customHeight="1" x14ac:dyDescent="0.15">
      <c r="A718" s="1" t="s">
        <v>771</v>
      </c>
      <c r="B718" s="22"/>
      <c r="C718" s="22"/>
      <c r="D718" s="22"/>
      <c r="F718" s="1"/>
      <c r="G718" s="1"/>
    </row>
    <row r="719" spans="1:23" ht="13.65" customHeight="1" x14ac:dyDescent="0.15">
      <c r="B719" s="64"/>
      <c r="C719" s="33"/>
      <c r="D719" s="33"/>
      <c r="E719" s="33"/>
      <c r="F719" s="79"/>
      <c r="G719" s="86"/>
      <c r="H719" s="83" t="s">
        <v>2</v>
      </c>
      <c r="I719" s="86"/>
      <c r="J719" s="86"/>
      <c r="K719" s="106"/>
      <c r="L719" s="86"/>
      <c r="M719" s="83" t="s">
        <v>3</v>
      </c>
      <c r="N719" s="86"/>
      <c r="O719" s="84"/>
      <c r="T719" s="44"/>
      <c r="V719" s="44"/>
      <c r="W719" s="44"/>
    </row>
    <row r="720" spans="1:23" ht="19.2" x14ac:dyDescent="0.15">
      <c r="B720" s="77"/>
      <c r="F720" s="96" t="s">
        <v>512</v>
      </c>
      <c r="G720" s="96" t="s">
        <v>210</v>
      </c>
      <c r="H720" s="96" t="s">
        <v>211</v>
      </c>
      <c r="I720" s="96" t="s">
        <v>520</v>
      </c>
      <c r="J720" s="102" t="s">
        <v>213</v>
      </c>
      <c r="K720" s="105" t="s">
        <v>512</v>
      </c>
      <c r="L720" s="96" t="s">
        <v>210</v>
      </c>
      <c r="M720" s="96" t="s">
        <v>211</v>
      </c>
      <c r="N720" s="96" t="s">
        <v>520</v>
      </c>
      <c r="O720" s="96" t="s">
        <v>213</v>
      </c>
      <c r="T720" s="44"/>
      <c r="V720" s="44"/>
      <c r="W720" s="44"/>
    </row>
    <row r="721" spans="1:23" ht="12" customHeight="1" x14ac:dyDescent="0.15">
      <c r="B721" s="35"/>
      <c r="C721" s="88"/>
      <c r="D721" s="88"/>
      <c r="E721" s="36"/>
      <c r="F721" s="37"/>
      <c r="G721" s="37"/>
      <c r="H721" s="37"/>
      <c r="I721" s="37"/>
      <c r="J721" s="66"/>
      <c r="K721" s="107">
        <f>SUM(F$631:F$632)</f>
        <v>851</v>
      </c>
      <c r="L721" s="2">
        <f>SUM(G$631:G$632)</f>
        <v>411</v>
      </c>
      <c r="M721" s="2">
        <f>SUM(H$631:H$632)</f>
        <v>440</v>
      </c>
      <c r="N721" s="2">
        <f>SUM(I$631:I$632)</f>
        <v>440</v>
      </c>
      <c r="O721" s="2">
        <f>SUM(J$631:J$632)</f>
        <v>399</v>
      </c>
      <c r="P721" s="90"/>
      <c r="Q721" s="90"/>
      <c r="R721" s="90"/>
      <c r="S721" s="90"/>
      <c r="T721" s="44"/>
      <c r="V721" s="44"/>
      <c r="W721" s="44"/>
    </row>
    <row r="722" spans="1:23" ht="15" customHeight="1" x14ac:dyDescent="0.15">
      <c r="B722" s="34" t="s">
        <v>1048</v>
      </c>
      <c r="C722" s="233"/>
      <c r="D722" s="233"/>
      <c r="F722" s="18">
        <v>271</v>
      </c>
      <c r="G722" s="18">
        <v>85</v>
      </c>
      <c r="H722" s="18">
        <v>186</v>
      </c>
      <c r="I722" s="18">
        <v>182</v>
      </c>
      <c r="J722" s="67">
        <v>168</v>
      </c>
      <c r="K722" s="108">
        <f t="shared" ref="K722:K727" si="238">F722/K$721*100</f>
        <v>31.844888366627501</v>
      </c>
      <c r="L722" s="4">
        <f t="shared" ref="L722:L727" si="239">G722/L$721*100</f>
        <v>20.68126520681265</v>
      </c>
      <c r="M722" s="4">
        <f t="shared" ref="M722:M727" si="240">H722/M$721*100</f>
        <v>42.272727272727273</v>
      </c>
      <c r="N722" s="4">
        <f t="shared" ref="N722:N727" si="241">I722/N$721*100</f>
        <v>41.363636363636367</v>
      </c>
      <c r="O722" s="4">
        <f t="shared" ref="O722:O727" si="242">J722/O$721*100</f>
        <v>42.105263157894733</v>
      </c>
      <c r="P722" s="90"/>
      <c r="Q722" s="80"/>
      <c r="R722" s="80"/>
      <c r="S722" s="80"/>
      <c r="T722" s="44"/>
      <c r="V722" s="44"/>
      <c r="W722" s="44"/>
    </row>
    <row r="723" spans="1:23" ht="15" customHeight="1" x14ac:dyDescent="0.15">
      <c r="B723" s="34" t="s">
        <v>1049</v>
      </c>
      <c r="C723" s="233"/>
      <c r="D723" s="233"/>
      <c r="F723" s="18">
        <v>195</v>
      </c>
      <c r="G723" s="18">
        <v>69</v>
      </c>
      <c r="H723" s="18">
        <v>126</v>
      </c>
      <c r="I723" s="18">
        <v>129</v>
      </c>
      <c r="J723" s="67">
        <v>119</v>
      </c>
      <c r="K723" s="109">
        <f t="shared" si="238"/>
        <v>22.914218566392481</v>
      </c>
      <c r="L723" s="4">
        <f t="shared" si="239"/>
        <v>16.788321167883211</v>
      </c>
      <c r="M723" s="4">
        <f t="shared" si="240"/>
        <v>28.636363636363637</v>
      </c>
      <c r="N723" s="4">
        <f t="shared" si="241"/>
        <v>29.318181818181817</v>
      </c>
      <c r="O723" s="4">
        <f t="shared" si="242"/>
        <v>29.82456140350877</v>
      </c>
      <c r="P723" s="90"/>
      <c r="Q723" s="80"/>
      <c r="R723" s="80"/>
      <c r="S723" s="80"/>
      <c r="T723" s="44"/>
      <c r="V723" s="44"/>
      <c r="W723" s="44"/>
    </row>
    <row r="724" spans="1:23" ht="15" customHeight="1" x14ac:dyDescent="0.15">
      <c r="B724" s="34" t="s">
        <v>311</v>
      </c>
      <c r="C724" s="233"/>
      <c r="D724" s="233"/>
      <c r="F724" s="18">
        <v>111</v>
      </c>
      <c r="G724" s="18">
        <v>66</v>
      </c>
      <c r="H724" s="18">
        <v>45</v>
      </c>
      <c r="I724" s="18">
        <v>36</v>
      </c>
      <c r="J724" s="67">
        <v>29</v>
      </c>
      <c r="K724" s="109">
        <f t="shared" si="238"/>
        <v>13.043478260869565</v>
      </c>
      <c r="L724" s="4">
        <f t="shared" si="239"/>
        <v>16.058394160583941</v>
      </c>
      <c r="M724" s="4">
        <f t="shared" si="240"/>
        <v>10.227272727272728</v>
      </c>
      <c r="N724" s="4">
        <f t="shared" si="241"/>
        <v>8.1818181818181817</v>
      </c>
      <c r="O724" s="4">
        <f t="shared" si="242"/>
        <v>7.2681704260651623</v>
      </c>
      <c r="P724" s="90"/>
      <c r="Q724" s="80"/>
      <c r="R724" s="80"/>
      <c r="S724" s="80"/>
      <c r="T724" s="44"/>
      <c r="V724" s="44"/>
      <c r="W724" s="44"/>
    </row>
    <row r="725" spans="1:23" ht="15" customHeight="1" x14ac:dyDescent="0.15">
      <c r="B725" s="34" t="s">
        <v>1050</v>
      </c>
      <c r="C725" s="233"/>
      <c r="D725" s="233"/>
      <c r="F725" s="18">
        <v>101</v>
      </c>
      <c r="G725" s="18">
        <v>78</v>
      </c>
      <c r="H725" s="18">
        <v>23</v>
      </c>
      <c r="I725" s="18">
        <v>24</v>
      </c>
      <c r="J725" s="67">
        <v>17</v>
      </c>
      <c r="K725" s="109">
        <f t="shared" si="238"/>
        <v>11.868390129259694</v>
      </c>
      <c r="L725" s="4">
        <f t="shared" si="239"/>
        <v>18.978102189781019</v>
      </c>
      <c r="M725" s="4">
        <f t="shared" si="240"/>
        <v>5.2272727272727266</v>
      </c>
      <c r="N725" s="4">
        <f t="shared" si="241"/>
        <v>5.4545454545454541</v>
      </c>
      <c r="O725" s="4">
        <f t="shared" si="242"/>
        <v>4.2606516290726812</v>
      </c>
      <c r="P725" s="90"/>
      <c r="Q725" s="80"/>
      <c r="R725" s="80"/>
      <c r="S725" s="80"/>
      <c r="T725" s="44"/>
      <c r="V725" s="44"/>
      <c r="W725" s="44"/>
    </row>
    <row r="726" spans="1:23" ht="15" customHeight="1" x14ac:dyDescent="0.15">
      <c r="B726" s="34" t="s">
        <v>1051</v>
      </c>
      <c r="C726" s="233"/>
      <c r="D726" s="233"/>
      <c r="F726" s="18">
        <v>96</v>
      </c>
      <c r="G726" s="18">
        <v>84</v>
      </c>
      <c r="H726" s="18">
        <v>12</v>
      </c>
      <c r="I726" s="18">
        <v>8</v>
      </c>
      <c r="J726" s="67">
        <v>6</v>
      </c>
      <c r="K726" s="109">
        <f t="shared" si="238"/>
        <v>11.28084606345476</v>
      </c>
      <c r="L726" s="4">
        <f t="shared" si="239"/>
        <v>20.437956204379564</v>
      </c>
      <c r="M726" s="4">
        <f t="shared" si="240"/>
        <v>2.7272727272727271</v>
      </c>
      <c r="N726" s="4">
        <f t="shared" si="241"/>
        <v>1.8181818181818181</v>
      </c>
      <c r="O726" s="4">
        <f t="shared" si="242"/>
        <v>1.5037593984962405</v>
      </c>
      <c r="P726" s="90"/>
      <c r="Q726" s="80"/>
      <c r="R726" s="80"/>
      <c r="S726" s="80"/>
      <c r="T726" s="44"/>
      <c r="V726" s="44"/>
      <c r="W726" s="44"/>
    </row>
    <row r="727" spans="1:23" ht="15" customHeight="1" x14ac:dyDescent="0.15">
      <c r="B727" s="35" t="s">
        <v>0</v>
      </c>
      <c r="C727" s="88"/>
      <c r="D727" s="88"/>
      <c r="E727" s="36"/>
      <c r="F727" s="19">
        <v>77</v>
      </c>
      <c r="G727" s="19">
        <v>29</v>
      </c>
      <c r="H727" s="19">
        <v>48</v>
      </c>
      <c r="I727" s="19">
        <v>61</v>
      </c>
      <c r="J727" s="72">
        <v>60</v>
      </c>
      <c r="K727" s="113">
        <f t="shared" si="238"/>
        <v>9.0481786133960043</v>
      </c>
      <c r="L727" s="5">
        <f t="shared" si="239"/>
        <v>7.0559610705596105</v>
      </c>
      <c r="M727" s="5">
        <f t="shared" si="240"/>
        <v>10.909090909090908</v>
      </c>
      <c r="N727" s="5">
        <f t="shared" si="241"/>
        <v>13.863636363636363</v>
      </c>
      <c r="O727" s="5">
        <f t="shared" si="242"/>
        <v>15.037593984962406</v>
      </c>
      <c r="P727" s="90"/>
      <c r="Q727" s="80"/>
      <c r="R727" s="23"/>
      <c r="S727" s="23"/>
      <c r="T727" s="44"/>
      <c r="V727" s="44"/>
      <c r="W727" s="44"/>
    </row>
    <row r="728" spans="1:23" ht="15" customHeight="1" x14ac:dyDescent="0.15">
      <c r="B728" s="38" t="s">
        <v>1</v>
      </c>
      <c r="C728" s="78"/>
      <c r="D728" s="78"/>
      <c r="E728" s="28"/>
      <c r="F728" s="39">
        <f>SUM(F722:F727)</f>
        <v>851</v>
      </c>
      <c r="G728" s="39">
        <f>SUM(G722:G727)</f>
        <v>411</v>
      </c>
      <c r="H728" s="39">
        <f>SUM(H722:H727)</f>
        <v>440</v>
      </c>
      <c r="I728" s="39">
        <f>SUM(I722:I727)</f>
        <v>440</v>
      </c>
      <c r="J728" s="68">
        <f>SUM(J722:J727)</f>
        <v>399</v>
      </c>
      <c r="K728" s="110">
        <f>IF(SUM(K722:K727)&gt;100,"－",SUM(K722:K727))</f>
        <v>100</v>
      </c>
      <c r="L728" s="6">
        <f>IF(SUM(L722:L727)&gt;100,"－",SUM(L722:L727))</f>
        <v>99.999999999999986</v>
      </c>
      <c r="M728" s="6">
        <f>IF(SUM(M722:M727)&gt;100,"－",SUM(M722:M727))</f>
        <v>100.00000000000001</v>
      </c>
      <c r="N728" s="6">
        <f>IF(SUM(N722:N727)&gt;100,"－",SUM(N722:N727))</f>
        <v>100</v>
      </c>
      <c r="O728" s="6">
        <f>IF(SUM(O722:O727)&gt;100,"－",SUM(O722:O727))</f>
        <v>100</v>
      </c>
      <c r="P728" s="90"/>
      <c r="Q728" s="23"/>
      <c r="R728" s="23"/>
      <c r="S728" s="23"/>
      <c r="T728" s="44"/>
      <c r="V728" s="44"/>
      <c r="W728" s="44"/>
    </row>
    <row r="729" spans="1:23" ht="15" customHeight="1" x14ac:dyDescent="0.15">
      <c r="B729" s="38" t="s">
        <v>772</v>
      </c>
      <c r="C729" s="78"/>
      <c r="D729" s="78"/>
      <c r="E729" s="29"/>
      <c r="F729" s="41">
        <v>77.161338501291993</v>
      </c>
      <c r="G729" s="71">
        <v>121.74790575916229</v>
      </c>
      <c r="H729" s="71">
        <v>33.712183673469383</v>
      </c>
      <c r="I729" s="71">
        <v>27.68490765171504</v>
      </c>
      <c r="J729" s="71">
        <v>24.518624188790557</v>
      </c>
      <c r="K729" s="14"/>
      <c r="L729" s="14"/>
      <c r="M729" s="14"/>
      <c r="N729" s="14"/>
      <c r="O729" s="14"/>
      <c r="P729" s="90"/>
      <c r="Q729" s="14"/>
      <c r="R729" s="14"/>
      <c r="S729" s="14"/>
      <c r="T729" s="44"/>
      <c r="V729" s="44"/>
      <c r="W729" s="44"/>
    </row>
    <row r="730" spans="1:23" ht="15" customHeight="1" x14ac:dyDescent="0.15">
      <c r="B730" s="38" t="s">
        <v>773</v>
      </c>
      <c r="C730" s="28"/>
      <c r="D730" s="28"/>
      <c r="E730" s="29"/>
      <c r="F730" s="378">
        <v>872.6</v>
      </c>
      <c r="G730" s="40">
        <v>872.6</v>
      </c>
      <c r="H730" s="40">
        <v>540</v>
      </c>
      <c r="I730" s="40">
        <v>410</v>
      </c>
      <c r="J730" s="40">
        <v>410</v>
      </c>
      <c r="N730" s="7"/>
      <c r="P730" s="90"/>
      <c r="T730" s="44"/>
      <c r="V730" s="44"/>
      <c r="W730" s="44"/>
    </row>
    <row r="731" spans="1:23" ht="15" customHeight="1" x14ac:dyDescent="0.15">
      <c r="B731" s="62"/>
      <c r="C731" s="45"/>
      <c r="D731" s="45"/>
      <c r="E731" s="45"/>
      <c r="F731" s="111"/>
      <c r="G731" s="111"/>
      <c r="H731" s="111"/>
      <c r="I731" s="111"/>
      <c r="J731" s="111"/>
      <c r="P731" s="90"/>
      <c r="T731" s="44"/>
      <c r="V731" s="44"/>
      <c r="W731" s="44"/>
    </row>
    <row r="732" spans="1:23" ht="13.2" customHeight="1" x14ac:dyDescent="0.15">
      <c r="A732" s="73" t="s">
        <v>1088</v>
      </c>
      <c r="B732" s="62"/>
      <c r="C732" s="62"/>
      <c r="D732" s="45"/>
      <c r="E732" s="91"/>
      <c r="F732" s="91"/>
      <c r="G732" s="91"/>
      <c r="H732" s="54"/>
      <c r="I732" s="23"/>
    </row>
    <row r="733" spans="1:23" ht="15" customHeight="1" x14ac:dyDescent="0.15">
      <c r="A733" s="1" t="s">
        <v>1089</v>
      </c>
      <c r="B733" s="22"/>
      <c r="C733" s="22"/>
      <c r="D733" s="22"/>
      <c r="F733" s="1"/>
      <c r="G733" s="1"/>
    </row>
    <row r="734" spans="1:23" ht="13.65" customHeight="1" x14ac:dyDescent="0.15">
      <c r="B734" s="64"/>
      <c r="C734" s="33"/>
      <c r="D734" s="33"/>
      <c r="E734" s="33"/>
      <c r="F734" s="79"/>
      <c r="G734" s="86"/>
      <c r="H734" s="83" t="s">
        <v>2</v>
      </c>
      <c r="I734" s="86"/>
      <c r="J734" s="86"/>
      <c r="K734" s="106"/>
      <c r="L734" s="86"/>
      <c r="M734" s="83" t="s">
        <v>3</v>
      </c>
      <c r="N734" s="86"/>
      <c r="O734" s="84"/>
      <c r="T734" s="44"/>
      <c r="V734" s="44"/>
      <c r="W734" s="44"/>
    </row>
    <row r="735" spans="1:23" ht="19.2" x14ac:dyDescent="0.15">
      <c r="B735" s="77"/>
      <c r="F735" s="96" t="s">
        <v>512</v>
      </c>
      <c r="G735" s="96" t="s">
        <v>210</v>
      </c>
      <c r="H735" s="96" t="s">
        <v>211</v>
      </c>
      <c r="I735" s="96" t="s">
        <v>520</v>
      </c>
      <c r="J735" s="102" t="s">
        <v>213</v>
      </c>
      <c r="K735" s="105" t="s">
        <v>512</v>
      </c>
      <c r="L735" s="96" t="s">
        <v>210</v>
      </c>
      <c r="M735" s="96" t="s">
        <v>211</v>
      </c>
      <c r="N735" s="96" t="s">
        <v>520</v>
      </c>
      <c r="O735" s="96" t="s">
        <v>213</v>
      </c>
      <c r="T735" s="44"/>
      <c r="V735" s="44"/>
      <c r="W735" s="44"/>
    </row>
    <row r="736" spans="1:23" ht="12" customHeight="1" x14ac:dyDescent="0.15">
      <c r="B736" s="35"/>
      <c r="C736" s="88"/>
      <c r="D736" s="88"/>
      <c r="E736" s="36"/>
      <c r="F736" s="37"/>
      <c r="G736" s="37"/>
      <c r="H736" s="37"/>
      <c r="I736" s="37"/>
      <c r="J736" s="66"/>
      <c r="K736" s="107">
        <f>F742</f>
        <v>577</v>
      </c>
      <c r="L736" s="2">
        <f t="shared" ref="L736:O736" si="243">G742</f>
        <v>326</v>
      </c>
      <c r="M736" s="2">
        <f t="shared" si="243"/>
        <v>251</v>
      </c>
      <c r="N736" s="2">
        <f t="shared" si="243"/>
        <v>256</v>
      </c>
      <c r="O736" s="2">
        <f t="shared" si="243"/>
        <v>229</v>
      </c>
      <c r="P736" s="90"/>
      <c r="S736" s="90"/>
      <c r="T736" s="44"/>
      <c r="V736" s="44"/>
      <c r="W736" s="44"/>
    </row>
    <row r="737" spans="2:23" ht="15" customHeight="1" x14ac:dyDescent="0.15">
      <c r="B737" s="34" t="s">
        <v>1091</v>
      </c>
      <c r="C737" s="233"/>
      <c r="D737" s="233"/>
      <c r="F737" s="18">
        <v>79</v>
      </c>
      <c r="G737" s="18">
        <v>20</v>
      </c>
      <c r="H737" s="18">
        <v>59</v>
      </c>
      <c r="I737" s="18">
        <v>66</v>
      </c>
      <c r="J737" s="67">
        <v>63</v>
      </c>
      <c r="K737" s="108">
        <f>F737/K$736*100</f>
        <v>13.69150779896014</v>
      </c>
      <c r="L737" s="4">
        <f t="shared" ref="L737:O741" si="244">G737/L$736*100</f>
        <v>6.1349693251533743</v>
      </c>
      <c r="M737" s="4">
        <f t="shared" si="244"/>
        <v>23.50597609561753</v>
      </c>
      <c r="N737" s="4">
        <f t="shared" si="244"/>
        <v>25.78125</v>
      </c>
      <c r="O737" s="4">
        <f t="shared" si="244"/>
        <v>27.510917030567683</v>
      </c>
      <c r="P737" s="90"/>
      <c r="S737" s="80"/>
      <c r="T737" s="44"/>
      <c r="V737" s="44"/>
      <c r="W737" s="44"/>
    </row>
    <row r="738" spans="2:23" ht="15" customHeight="1" x14ac:dyDescent="0.15">
      <c r="B738" s="34" t="s">
        <v>1092</v>
      </c>
      <c r="C738" s="233"/>
      <c r="D738" s="233"/>
      <c r="F738" s="18">
        <v>145</v>
      </c>
      <c r="G738" s="18">
        <v>67</v>
      </c>
      <c r="H738" s="18">
        <v>78</v>
      </c>
      <c r="I738" s="18">
        <v>86</v>
      </c>
      <c r="J738" s="67">
        <v>69</v>
      </c>
      <c r="K738" s="109">
        <f t="shared" ref="K738:K741" si="245">F738/K$736*100</f>
        <v>25.129982668977469</v>
      </c>
      <c r="L738" s="4">
        <f t="shared" si="244"/>
        <v>20.552147239263803</v>
      </c>
      <c r="M738" s="4">
        <f t="shared" si="244"/>
        <v>31.075697211155379</v>
      </c>
      <c r="N738" s="4">
        <f t="shared" si="244"/>
        <v>33.59375</v>
      </c>
      <c r="O738" s="4">
        <f t="shared" si="244"/>
        <v>30.131004366812224</v>
      </c>
      <c r="P738" s="90"/>
      <c r="S738" s="80"/>
      <c r="T738" s="44"/>
      <c r="V738" s="44"/>
      <c r="W738" s="44"/>
    </row>
    <row r="739" spans="2:23" ht="15" customHeight="1" x14ac:dyDescent="0.15">
      <c r="B739" s="34" t="s">
        <v>1008</v>
      </c>
      <c r="C739" s="233"/>
      <c r="D739" s="233"/>
      <c r="F739" s="18">
        <v>134</v>
      </c>
      <c r="G739" s="18">
        <v>101</v>
      </c>
      <c r="H739" s="18">
        <v>33</v>
      </c>
      <c r="I739" s="18">
        <v>25</v>
      </c>
      <c r="J739" s="67">
        <v>23</v>
      </c>
      <c r="K739" s="109">
        <f t="shared" si="245"/>
        <v>23.223570190641247</v>
      </c>
      <c r="L739" s="4">
        <f t="shared" si="244"/>
        <v>30.981595092024538</v>
      </c>
      <c r="M739" s="4">
        <f t="shared" si="244"/>
        <v>13.147410358565736</v>
      </c>
      <c r="N739" s="4">
        <f t="shared" si="244"/>
        <v>9.765625</v>
      </c>
      <c r="O739" s="4">
        <f t="shared" si="244"/>
        <v>10.043668122270741</v>
      </c>
      <c r="P739" s="90"/>
      <c r="Q739" s="80"/>
      <c r="R739" s="80"/>
      <c r="S739" s="80"/>
      <c r="T739" s="44"/>
      <c r="V739" s="44"/>
      <c r="W739" s="44"/>
    </row>
    <row r="740" spans="2:23" ht="15" customHeight="1" x14ac:dyDescent="0.15">
      <c r="B740" s="34" t="s">
        <v>1009</v>
      </c>
      <c r="C740" s="233"/>
      <c r="D740" s="233"/>
      <c r="F740" s="18">
        <v>66</v>
      </c>
      <c r="G740" s="18">
        <v>57</v>
      </c>
      <c r="H740" s="18">
        <v>9</v>
      </c>
      <c r="I740" s="18">
        <v>9</v>
      </c>
      <c r="J740" s="67">
        <v>7</v>
      </c>
      <c r="K740" s="109">
        <f t="shared" si="245"/>
        <v>11.438474870017332</v>
      </c>
      <c r="L740" s="4">
        <f t="shared" si="244"/>
        <v>17.484662576687114</v>
      </c>
      <c r="M740" s="4">
        <f t="shared" si="244"/>
        <v>3.5856573705179287</v>
      </c>
      <c r="N740" s="4">
        <f t="shared" si="244"/>
        <v>3.515625</v>
      </c>
      <c r="O740" s="4">
        <f t="shared" si="244"/>
        <v>3.0567685589519651</v>
      </c>
      <c r="P740" s="90"/>
      <c r="Q740" s="80"/>
      <c r="R740" s="80"/>
      <c r="S740" s="80"/>
      <c r="T740" s="44"/>
      <c r="V740" s="44"/>
      <c r="W740" s="44"/>
    </row>
    <row r="741" spans="2:23" ht="15" customHeight="1" x14ac:dyDescent="0.15">
      <c r="B741" s="35" t="s">
        <v>0</v>
      </c>
      <c r="C741" s="88"/>
      <c r="D741" s="88"/>
      <c r="E741" s="36"/>
      <c r="F741" s="19">
        <v>153</v>
      </c>
      <c r="G741" s="19">
        <v>81</v>
      </c>
      <c r="H741" s="19">
        <v>72</v>
      </c>
      <c r="I741" s="19">
        <v>70</v>
      </c>
      <c r="J741" s="72">
        <v>67</v>
      </c>
      <c r="K741" s="113">
        <f t="shared" si="245"/>
        <v>26.516464471403811</v>
      </c>
      <c r="L741" s="5">
        <f t="shared" si="244"/>
        <v>24.846625766871167</v>
      </c>
      <c r="M741" s="5">
        <f t="shared" si="244"/>
        <v>28.685258964143429</v>
      </c>
      <c r="N741" s="5">
        <f t="shared" si="244"/>
        <v>27.34375</v>
      </c>
      <c r="O741" s="5">
        <f t="shared" si="244"/>
        <v>29.257641921397383</v>
      </c>
      <c r="P741" s="90"/>
      <c r="Q741" s="80"/>
      <c r="R741" s="23"/>
      <c r="S741" s="23"/>
      <c r="T741" s="44"/>
      <c r="V741" s="44"/>
      <c r="W741" s="44"/>
    </row>
    <row r="742" spans="2:23" ht="15" customHeight="1" x14ac:dyDescent="0.15">
      <c r="B742" s="38" t="s">
        <v>1</v>
      </c>
      <c r="C742" s="78"/>
      <c r="D742" s="78"/>
      <c r="E742" s="28"/>
      <c r="F742" s="39">
        <f>SUM(F737:F741)</f>
        <v>577</v>
      </c>
      <c r="G742" s="39">
        <f>SUM(G737:G741)</f>
        <v>326</v>
      </c>
      <c r="H742" s="39">
        <f>SUM(H737:H741)</f>
        <v>251</v>
      </c>
      <c r="I742" s="39">
        <f>SUM(I737:I741)</f>
        <v>256</v>
      </c>
      <c r="J742" s="68">
        <f>SUM(J737:J741)</f>
        <v>229</v>
      </c>
      <c r="K742" s="110">
        <f>IF(SUM(K737:K741)&gt;100,"－",SUM(K737:K741))</f>
        <v>100</v>
      </c>
      <c r="L742" s="6">
        <f>IF(SUM(L737:L741)&gt;100,"－",SUM(L737:L741))</f>
        <v>100</v>
      </c>
      <c r="M742" s="6">
        <f>IF(SUM(M737:M741)&gt;100,"－",SUM(M737:M741))</f>
        <v>100</v>
      </c>
      <c r="N742" s="6">
        <f>IF(SUM(N737:N741)&gt;100,"－",SUM(N737:N741))</f>
        <v>100</v>
      </c>
      <c r="O742" s="6">
        <f>IF(SUM(O737:O741)&gt;100,"－",SUM(O737:O741))</f>
        <v>99.999999999999986</v>
      </c>
      <c r="P742" s="90"/>
      <c r="Q742" s="23"/>
      <c r="R742" s="23"/>
      <c r="S742" s="23"/>
      <c r="T742" s="44"/>
      <c r="V742" s="44"/>
      <c r="W742" s="44"/>
    </row>
    <row r="743" spans="2:23" ht="15" customHeight="1" x14ac:dyDescent="0.15">
      <c r="B743" s="38" t="s">
        <v>772</v>
      </c>
      <c r="C743" s="78"/>
      <c r="D743" s="78"/>
      <c r="E743" s="29"/>
      <c r="F743" s="41">
        <v>27.094301206916771</v>
      </c>
      <c r="G743" s="71">
        <v>32.15524439279541</v>
      </c>
      <c r="H743" s="71">
        <v>20.167311930155506</v>
      </c>
      <c r="I743" s="71">
        <v>18.517733111452468</v>
      </c>
      <c r="J743" s="71">
        <v>18.083324025083282</v>
      </c>
      <c r="K743" s="14"/>
      <c r="L743" s="14"/>
      <c r="M743" s="14"/>
      <c r="N743" s="14"/>
      <c r="O743" s="14"/>
      <c r="P743" s="90"/>
      <c r="Q743" s="14"/>
      <c r="R743" s="14"/>
      <c r="S743" s="14"/>
      <c r="T743" s="44"/>
      <c r="V743" s="44"/>
      <c r="W743" s="44"/>
    </row>
    <row r="744" spans="2:23" ht="15" customHeight="1" x14ac:dyDescent="0.15">
      <c r="B744" s="38" t="s">
        <v>1090</v>
      </c>
      <c r="C744" s="78"/>
      <c r="D744" s="78"/>
      <c r="E744" s="29"/>
      <c r="F744" s="41">
        <v>25</v>
      </c>
      <c r="G744" s="71">
        <v>30</v>
      </c>
      <c r="H744" s="71">
        <v>20</v>
      </c>
      <c r="I744" s="71">
        <v>16.666666666666668</v>
      </c>
      <c r="J744" s="71">
        <v>16.5</v>
      </c>
      <c r="K744" s="14"/>
      <c r="L744" s="14"/>
      <c r="M744" s="14"/>
      <c r="N744" s="14"/>
      <c r="O744" s="14"/>
      <c r="P744" s="90"/>
      <c r="Q744" s="14"/>
      <c r="R744" s="14"/>
      <c r="S744" s="14"/>
      <c r="T744" s="44"/>
      <c r="V744" s="44"/>
      <c r="W744" s="44"/>
    </row>
    <row r="745" spans="2:23" ht="15" customHeight="1" x14ac:dyDescent="0.15">
      <c r="B745" s="38" t="s">
        <v>773</v>
      </c>
      <c r="C745" s="28"/>
      <c r="D745" s="28"/>
      <c r="E745" s="29"/>
      <c r="F745" s="378">
        <v>166.66666666666666</v>
      </c>
      <c r="G745" s="40">
        <v>166.66666666666666</v>
      </c>
      <c r="H745" s="40">
        <v>100</v>
      </c>
      <c r="I745" s="40">
        <v>50</v>
      </c>
      <c r="J745" s="40">
        <v>50</v>
      </c>
      <c r="N745" s="7"/>
      <c r="P745" s="90"/>
      <c r="T745" s="44"/>
      <c r="V745" s="44"/>
      <c r="W745" s="44"/>
    </row>
    <row r="746" spans="2:23" ht="15" customHeight="1" x14ac:dyDescent="0.15">
      <c r="B746" s="62"/>
      <c r="C746" s="45"/>
      <c r="D746" s="45"/>
      <c r="E746" s="45"/>
      <c r="F746" s="111"/>
      <c r="G746" s="111"/>
      <c r="H746" s="111"/>
      <c r="I746" s="111"/>
      <c r="J746" s="111"/>
      <c r="T746" s="44"/>
      <c r="V746" s="44"/>
      <c r="W746" s="44"/>
    </row>
    <row r="747" spans="2:23" ht="15" customHeight="1" x14ac:dyDescent="0.15">
      <c r="B747" s="62"/>
      <c r="C747" s="45"/>
      <c r="D747" s="45"/>
      <c r="E747" s="45"/>
      <c r="F747" s="111"/>
      <c r="G747" s="111"/>
      <c r="H747" s="111"/>
      <c r="I747" s="111"/>
      <c r="J747" s="111"/>
      <c r="T747" s="44"/>
      <c r="V747" s="44"/>
      <c r="W747" s="44"/>
    </row>
    <row r="748" spans="2:23" ht="15" customHeight="1" x14ac:dyDescent="0.15">
      <c r="T748" s="44"/>
      <c r="V748" s="44"/>
      <c r="W748" s="44"/>
    </row>
  </sheetData>
  <mergeCells count="53">
    <mergeCell ref="B534:D534"/>
    <mergeCell ref="B535:D535"/>
    <mergeCell ref="B553:D553"/>
    <mergeCell ref="B554:D554"/>
    <mergeCell ref="B555:D555"/>
    <mergeCell ref="B552:D552"/>
    <mergeCell ref="B562:D562"/>
    <mergeCell ref="B571:D571"/>
    <mergeCell ref="B623:D623"/>
    <mergeCell ref="B573:D573"/>
    <mergeCell ref="B574:D574"/>
    <mergeCell ref="B612:D612"/>
    <mergeCell ref="B572:D572"/>
    <mergeCell ref="B563:D563"/>
    <mergeCell ref="B564:D564"/>
    <mergeCell ref="B565:D565"/>
    <mergeCell ref="B624:D624"/>
    <mergeCell ref="B625:D625"/>
    <mergeCell ref="B613:D613"/>
    <mergeCell ref="B614:D614"/>
    <mergeCell ref="B615:D615"/>
    <mergeCell ref="B622:D622"/>
    <mergeCell ref="B496:D496"/>
    <mergeCell ref="B497:D497"/>
    <mergeCell ref="B502:D502"/>
    <mergeCell ref="B503:D503"/>
    <mergeCell ref="B504:D504"/>
    <mergeCell ref="B499:D499"/>
    <mergeCell ref="B500:D500"/>
    <mergeCell ref="B498:D498"/>
    <mergeCell ref="B501:D501"/>
    <mergeCell ref="B505:D505"/>
    <mergeCell ref="B533:D533"/>
    <mergeCell ref="B545:D545"/>
    <mergeCell ref="B513:D513"/>
    <mergeCell ref="B514:D514"/>
    <mergeCell ref="B532:D532"/>
    <mergeCell ref="B515:D515"/>
    <mergeCell ref="B517:D517"/>
    <mergeCell ref="B516:D516"/>
    <mergeCell ref="B524:D524"/>
    <mergeCell ref="B519:D519"/>
    <mergeCell ref="C518:D518"/>
    <mergeCell ref="B520:D520"/>
    <mergeCell ref="B521:D521"/>
    <mergeCell ref="B522:D522"/>
    <mergeCell ref="B523:D523"/>
    <mergeCell ref="B304:D304"/>
    <mergeCell ref="B318:D318"/>
    <mergeCell ref="B257:E257"/>
    <mergeCell ref="B258:E258"/>
    <mergeCell ref="B259:E259"/>
    <mergeCell ref="B291:D291"/>
  </mergeCells>
  <phoneticPr fontId="1"/>
  <pageMargins left="0.27559055118110237" right="0.27559055118110237" top="0.47244094488188981" bottom="0.31496062992125984" header="0.23622047244094491" footer="0.27559055118110237"/>
  <pageSetup paperSize="9" scale="69" orientation="portrait" r:id="rId1"/>
  <headerFooter alignWithMargins="0">
    <oddHeader>&amp;C【2020年度　厚生労働省　老人保健事業推進費等補助金事業】
高齢者向け住まいに関するアンケート調査&amp;R&amp;A</oddHeader>
    <oddFooter>&amp;R&amp;P/&amp;N</oddFooter>
  </headerFooter>
  <rowBreaks count="11" manualBreakCount="11">
    <brk id="79" max="16383" man="1"/>
    <brk id="141" max="16383" man="1"/>
    <brk id="209" max="16383" man="1"/>
    <brk id="278" max="16383" man="1"/>
    <brk id="319" max="16383" man="1"/>
    <brk id="383" max="16383" man="1"/>
    <brk id="437" max="16383" man="1"/>
    <brk id="490" max="16383" man="1"/>
    <brk id="546" max="16383" man="1"/>
    <brk id="606" max="16383" man="1"/>
    <brk id="67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06"/>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6.5546875" style="1" customWidth="1"/>
    <col min="3" max="5" width="8.44140625" style="7" customWidth="1"/>
    <col min="6" max="7" width="8.5546875" style="7" customWidth="1"/>
    <col min="8" max="19" width="8.5546875" style="1" customWidth="1"/>
    <col min="20" max="23" width="9.44140625" style="1" customWidth="1"/>
    <col min="24" max="24" width="5.5546875" style="1" customWidth="1"/>
    <col min="25" max="16384" width="9.109375" style="1"/>
  </cols>
  <sheetData>
    <row r="1" spans="1:20" ht="20.100000000000001" customHeight="1" x14ac:dyDescent="0.15">
      <c r="A1" s="73" t="s">
        <v>837</v>
      </c>
    </row>
    <row r="2" spans="1:20" ht="19.2" x14ac:dyDescent="0.15">
      <c r="A2" s="73"/>
      <c r="B2" s="347"/>
      <c r="C2" s="348"/>
      <c r="D2" s="348"/>
      <c r="E2" s="348"/>
      <c r="F2" s="348"/>
      <c r="G2" s="162"/>
      <c r="H2" s="180" t="s">
        <v>512</v>
      </c>
      <c r="I2" s="180" t="s">
        <v>210</v>
      </c>
      <c r="J2" s="180" t="s">
        <v>211</v>
      </c>
      <c r="K2" s="180" t="s">
        <v>514</v>
      </c>
      <c r="L2" s="180" t="s">
        <v>213</v>
      </c>
    </row>
    <row r="3" spans="1:20" ht="15" customHeight="1" x14ac:dyDescent="0.15">
      <c r="A3" s="56"/>
      <c r="B3" s="347" t="s">
        <v>833</v>
      </c>
      <c r="C3" s="348"/>
      <c r="D3" s="348"/>
      <c r="E3" s="348"/>
      <c r="F3" s="348"/>
      <c r="G3" s="162"/>
      <c r="H3" s="345">
        <v>1698</v>
      </c>
      <c r="I3" s="345">
        <v>625</v>
      </c>
      <c r="J3" s="345">
        <v>1073</v>
      </c>
      <c r="K3" s="345">
        <v>942</v>
      </c>
      <c r="L3" s="345">
        <v>873</v>
      </c>
    </row>
    <row r="4" spans="1:20" ht="15" customHeight="1" x14ac:dyDescent="0.15">
      <c r="A4" s="56"/>
      <c r="B4" s="347" t="s">
        <v>535</v>
      </c>
      <c r="C4" s="348"/>
      <c r="D4" s="348"/>
      <c r="E4" s="348"/>
      <c r="F4" s="348"/>
      <c r="G4" s="162"/>
      <c r="H4" s="346">
        <v>6102</v>
      </c>
      <c r="I4" s="346">
        <v>2609</v>
      </c>
      <c r="J4" s="346">
        <v>3493</v>
      </c>
      <c r="K4" s="346">
        <v>3243</v>
      </c>
      <c r="L4" s="346">
        <v>2952</v>
      </c>
    </row>
    <row r="5" spans="1:20" ht="15" customHeight="1" x14ac:dyDescent="0.15">
      <c r="A5" s="56"/>
      <c r="B5" s="347" t="s">
        <v>975</v>
      </c>
      <c r="C5" s="348"/>
      <c r="D5" s="348"/>
      <c r="E5" s="348"/>
      <c r="F5" s="348"/>
      <c r="G5" s="162"/>
      <c r="H5" s="349">
        <f>H4/H3</f>
        <v>3.5936395759717317</v>
      </c>
      <c r="I5" s="349">
        <f t="shared" ref="I5:L5" si="0">I4/I3</f>
        <v>4.1744000000000003</v>
      </c>
      <c r="J5" s="349">
        <f t="shared" si="0"/>
        <v>3.2553588070829451</v>
      </c>
      <c r="K5" s="349">
        <f t="shared" si="0"/>
        <v>3.4426751592356686</v>
      </c>
      <c r="L5" s="349">
        <f t="shared" si="0"/>
        <v>3.3814432989690721</v>
      </c>
    </row>
    <row r="6" spans="1:20" ht="15" customHeight="1" x14ac:dyDescent="0.15">
      <c r="A6" s="56"/>
      <c r="H6" s="7"/>
      <c r="I6" s="7"/>
    </row>
    <row r="7" spans="1:20" ht="15" customHeight="1" x14ac:dyDescent="0.15">
      <c r="A7" s="1" t="s">
        <v>774</v>
      </c>
      <c r="B7" s="22"/>
      <c r="H7" s="7"/>
      <c r="I7" s="7"/>
      <c r="J7" s="7"/>
      <c r="K7" s="7"/>
      <c r="N7" s="7"/>
    </row>
    <row r="8" spans="1:20" ht="13.65" customHeight="1" x14ac:dyDescent="0.15">
      <c r="B8" s="64"/>
      <c r="C8" s="33"/>
      <c r="D8" s="33"/>
      <c r="E8" s="33"/>
      <c r="F8" s="33"/>
      <c r="G8" s="33"/>
      <c r="H8" s="79"/>
      <c r="I8" s="86"/>
      <c r="J8" s="83" t="s">
        <v>2</v>
      </c>
      <c r="K8" s="86"/>
      <c r="L8" s="86"/>
      <c r="M8" s="106"/>
      <c r="N8" s="86"/>
      <c r="O8" s="83" t="s">
        <v>3</v>
      </c>
      <c r="P8" s="86"/>
      <c r="Q8" s="84"/>
    </row>
    <row r="9" spans="1:20" ht="22.65" customHeight="1" x14ac:dyDescent="0.15">
      <c r="B9" s="34"/>
      <c r="C9" s="233"/>
      <c r="D9" s="233"/>
      <c r="E9" s="233"/>
      <c r="G9" s="75"/>
      <c r="H9" s="96" t="s">
        <v>512</v>
      </c>
      <c r="I9" s="96" t="s">
        <v>210</v>
      </c>
      <c r="J9" s="96" t="s">
        <v>211</v>
      </c>
      <c r="K9" s="96" t="s">
        <v>514</v>
      </c>
      <c r="L9" s="102" t="s">
        <v>213</v>
      </c>
      <c r="M9" s="105" t="s">
        <v>512</v>
      </c>
      <c r="N9" s="96" t="s">
        <v>210</v>
      </c>
      <c r="O9" s="96" t="s">
        <v>211</v>
      </c>
      <c r="P9" s="96" t="s">
        <v>514</v>
      </c>
      <c r="Q9" s="96" t="s">
        <v>213</v>
      </c>
    </row>
    <row r="10" spans="1:20" ht="12" customHeight="1" x14ac:dyDescent="0.15">
      <c r="B10" s="35"/>
      <c r="C10" s="88"/>
      <c r="D10" s="88"/>
      <c r="E10" s="88"/>
      <c r="F10" s="36"/>
      <c r="G10" s="76"/>
      <c r="H10" s="37"/>
      <c r="I10" s="37"/>
      <c r="J10" s="37"/>
      <c r="K10" s="37"/>
      <c r="L10" s="66"/>
      <c r="M10" s="213">
        <f>H$4</f>
        <v>6102</v>
      </c>
      <c r="N10" s="209">
        <f t="shared" ref="N10:Q10" si="1">I$4</f>
        <v>2609</v>
      </c>
      <c r="O10" s="209">
        <f t="shared" si="1"/>
        <v>3493</v>
      </c>
      <c r="P10" s="209">
        <f t="shared" si="1"/>
        <v>3243</v>
      </c>
      <c r="Q10" s="209">
        <f t="shared" si="1"/>
        <v>2952</v>
      </c>
    </row>
    <row r="11" spans="1:20" ht="15" customHeight="1" x14ac:dyDescent="0.15">
      <c r="B11" s="32" t="s">
        <v>1011</v>
      </c>
      <c r="C11" s="233"/>
      <c r="D11" s="233"/>
      <c r="E11" s="233"/>
      <c r="H11" s="18">
        <v>113</v>
      </c>
      <c r="I11" s="18">
        <v>20</v>
      </c>
      <c r="J11" s="18">
        <v>93</v>
      </c>
      <c r="K11" s="18">
        <v>56</v>
      </c>
      <c r="L11" s="67">
        <v>53</v>
      </c>
      <c r="M11" s="109">
        <f t="shared" ref="M11:Q11" si="2">H11/M$10*100</f>
        <v>1.8518518518518516</v>
      </c>
      <c r="N11" s="24">
        <f t="shared" si="2"/>
        <v>0.76657723265619016</v>
      </c>
      <c r="O11" s="4">
        <f t="shared" si="2"/>
        <v>2.662467792728314</v>
      </c>
      <c r="P11" s="4">
        <f t="shared" si="2"/>
        <v>1.7267961763798954</v>
      </c>
      <c r="Q11" s="4">
        <f t="shared" si="2"/>
        <v>1.7953929539295395</v>
      </c>
      <c r="T11" s="187"/>
    </row>
    <row r="12" spans="1:20" ht="15" customHeight="1" x14ac:dyDescent="0.15">
      <c r="B12" s="34" t="s">
        <v>1010</v>
      </c>
      <c r="C12" s="233"/>
      <c r="D12" s="233"/>
      <c r="E12" s="233"/>
      <c r="H12" s="18">
        <v>173</v>
      </c>
      <c r="I12" s="18">
        <v>38</v>
      </c>
      <c r="J12" s="18">
        <v>135</v>
      </c>
      <c r="K12" s="18">
        <v>83</v>
      </c>
      <c r="L12" s="67">
        <v>75</v>
      </c>
      <c r="M12" s="109">
        <f t="shared" ref="M12:M20" si="3">H12/M$10*100</f>
        <v>2.8351360209767291</v>
      </c>
      <c r="N12" s="24">
        <f t="shared" ref="N12:N20" si="4">I12/N$10*100</f>
        <v>1.4564967420467612</v>
      </c>
      <c r="O12" s="4">
        <f t="shared" ref="O12:O20" si="5">J12/O$10*100</f>
        <v>3.8648726023475524</v>
      </c>
      <c r="P12" s="4">
        <f t="shared" ref="P12:P20" si="6">K12/P$10*100</f>
        <v>2.559358618563059</v>
      </c>
      <c r="Q12" s="4">
        <f t="shared" ref="Q12:Q20" si="7">L12/Q$10*100</f>
        <v>2.5406504065040649</v>
      </c>
      <c r="T12" s="187"/>
    </row>
    <row r="13" spans="1:20" ht="15" customHeight="1" x14ac:dyDescent="0.15">
      <c r="B13" s="34" t="s">
        <v>987</v>
      </c>
      <c r="C13" s="233"/>
      <c r="D13" s="233"/>
      <c r="E13" s="233"/>
      <c r="H13" s="18">
        <v>337</v>
      </c>
      <c r="I13" s="18">
        <v>106</v>
      </c>
      <c r="J13" s="18">
        <v>231</v>
      </c>
      <c r="K13" s="18">
        <v>167</v>
      </c>
      <c r="L13" s="67">
        <v>154</v>
      </c>
      <c r="M13" s="109">
        <f t="shared" si="3"/>
        <v>5.5227794165847266</v>
      </c>
      <c r="N13" s="24">
        <f t="shared" si="4"/>
        <v>4.0628593330778076</v>
      </c>
      <c r="O13" s="4">
        <f t="shared" si="5"/>
        <v>6.6132264529058116</v>
      </c>
      <c r="P13" s="4">
        <f t="shared" si="6"/>
        <v>5.1495528831329018</v>
      </c>
      <c r="Q13" s="4">
        <f t="shared" si="7"/>
        <v>5.2168021680216805</v>
      </c>
      <c r="T13" s="187"/>
    </row>
    <row r="14" spans="1:20" ht="15" customHeight="1" x14ac:dyDescent="0.15">
      <c r="B14" s="34" t="s">
        <v>988</v>
      </c>
      <c r="C14" s="233"/>
      <c r="D14" s="233"/>
      <c r="E14" s="233"/>
      <c r="H14" s="18">
        <v>599</v>
      </c>
      <c r="I14" s="18">
        <v>210</v>
      </c>
      <c r="J14" s="18">
        <v>389</v>
      </c>
      <c r="K14" s="18">
        <v>349</v>
      </c>
      <c r="L14" s="67">
        <v>329</v>
      </c>
      <c r="M14" s="109">
        <f t="shared" si="3"/>
        <v>9.8164536217633565</v>
      </c>
      <c r="N14" s="24">
        <f t="shared" si="4"/>
        <v>8.0490609428899962</v>
      </c>
      <c r="O14" s="4">
        <f t="shared" si="5"/>
        <v>11.136558831949614</v>
      </c>
      <c r="P14" s="4">
        <f t="shared" si="6"/>
        <v>10.761640456367561</v>
      </c>
      <c r="Q14" s="4">
        <f t="shared" si="7"/>
        <v>11.144986449864499</v>
      </c>
      <c r="T14" s="187"/>
    </row>
    <row r="15" spans="1:20" ht="15" customHeight="1" x14ac:dyDescent="0.15">
      <c r="B15" s="34" t="s">
        <v>989</v>
      </c>
      <c r="C15" s="233"/>
      <c r="D15" s="233"/>
      <c r="E15" s="233"/>
      <c r="H15" s="18">
        <v>1126</v>
      </c>
      <c r="I15" s="18">
        <v>450</v>
      </c>
      <c r="J15" s="18">
        <v>676</v>
      </c>
      <c r="K15" s="18">
        <v>651</v>
      </c>
      <c r="L15" s="67">
        <v>605</v>
      </c>
      <c r="M15" s="109">
        <f t="shared" si="3"/>
        <v>18.45296624057686</v>
      </c>
      <c r="N15" s="24">
        <f t="shared" si="4"/>
        <v>17.247987734764276</v>
      </c>
      <c r="O15" s="4">
        <f t="shared" si="5"/>
        <v>19.352991697681077</v>
      </c>
      <c r="P15" s="4">
        <f t="shared" si="6"/>
        <v>20.074005550416281</v>
      </c>
      <c r="Q15" s="4">
        <f t="shared" si="7"/>
        <v>20.494579945799458</v>
      </c>
      <c r="T15" s="187"/>
    </row>
    <row r="16" spans="1:20" ht="15" customHeight="1" x14ac:dyDescent="0.15">
      <c r="B16" s="34" t="s">
        <v>990</v>
      </c>
      <c r="C16" s="233"/>
      <c r="D16" s="233"/>
      <c r="E16" s="233"/>
      <c r="H16" s="18">
        <v>1767</v>
      </c>
      <c r="I16" s="18">
        <v>829</v>
      </c>
      <c r="J16" s="18">
        <v>938</v>
      </c>
      <c r="K16" s="18">
        <v>968</v>
      </c>
      <c r="L16" s="67">
        <v>878</v>
      </c>
      <c r="M16" s="109">
        <f t="shared" si="3"/>
        <v>28.957718780727632</v>
      </c>
      <c r="N16" s="24">
        <f t="shared" si="4"/>
        <v>31.774626293599077</v>
      </c>
      <c r="O16" s="4">
        <f t="shared" si="5"/>
        <v>26.853707414829657</v>
      </c>
      <c r="P16" s="4">
        <f t="shared" si="6"/>
        <v>29.848905334566762</v>
      </c>
      <c r="Q16" s="4">
        <f t="shared" si="7"/>
        <v>29.742547425474253</v>
      </c>
      <c r="T16" s="187"/>
    </row>
    <row r="17" spans="1:20" ht="15" customHeight="1" x14ac:dyDescent="0.15">
      <c r="B17" s="34" t="s">
        <v>1075</v>
      </c>
      <c r="C17" s="233"/>
      <c r="D17" s="233"/>
      <c r="E17" s="233"/>
      <c r="H17" s="18">
        <v>1369</v>
      </c>
      <c r="I17" s="18">
        <v>692</v>
      </c>
      <c r="J17" s="18">
        <v>677</v>
      </c>
      <c r="K17" s="18">
        <v>665</v>
      </c>
      <c r="L17" s="67">
        <v>583</v>
      </c>
      <c r="M17" s="109">
        <f t="shared" si="3"/>
        <v>22.435267125532611</v>
      </c>
      <c r="N17" s="24">
        <f t="shared" si="4"/>
        <v>26.523572249904177</v>
      </c>
      <c r="O17" s="4">
        <f t="shared" si="5"/>
        <v>19.381620383624394</v>
      </c>
      <c r="P17" s="4">
        <f t="shared" si="6"/>
        <v>20.505704594511254</v>
      </c>
      <c r="Q17" s="4">
        <f t="shared" si="7"/>
        <v>19.749322493224934</v>
      </c>
      <c r="T17" s="187"/>
    </row>
    <row r="18" spans="1:20" ht="15" customHeight="1" x14ac:dyDescent="0.15">
      <c r="B18" s="34" t="s">
        <v>991</v>
      </c>
      <c r="C18" s="233"/>
      <c r="D18" s="233"/>
      <c r="E18" s="233"/>
      <c r="H18" s="18">
        <v>384</v>
      </c>
      <c r="I18" s="18">
        <v>195</v>
      </c>
      <c r="J18" s="18">
        <v>189</v>
      </c>
      <c r="K18" s="18">
        <v>156</v>
      </c>
      <c r="L18" s="67">
        <v>139</v>
      </c>
      <c r="M18" s="109">
        <f t="shared" si="3"/>
        <v>6.2930186823992136</v>
      </c>
      <c r="N18" s="24">
        <f t="shared" si="4"/>
        <v>7.4741280183978533</v>
      </c>
      <c r="O18" s="4">
        <f t="shared" si="5"/>
        <v>5.4108216432865728</v>
      </c>
      <c r="P18" s="4">
        <f t="shared" si="6"/>
        <v>4.8103607770582792</v>
      </c>
      <c r="Q18" s="4">
        <f t="shared" si="7"/>
        <v>4.7086720867208669</v>
      </c>
      <c r="T18" s="187"/>
    </row>
    <row r="19" spans="1:20" ht="15" customHeight="1" x14ac:dyDescent="0.15">
      <c r="B19" s="34" t="s">
        <v>992</v>
      </c>
      <c r="C19" s="233"/>
      <c r="D19" s="233"/>
      <c r="E19" s="233"/>
      <c r="H19" s="18">
        <v>49</v>
      </c>
      <c r="I19" s="18">
        <v>20</v>
      </c>
      <c r="J19" s="18">
        <v>29</v>
      </c>
      <c r="K19" s="18">
        <v>13</v>
      </c>
      <c r="L19" s="67">
        <v>11</v>
      </c>
      <c r="M19" s="109">
        <f t="shared" si="3"/>
        <v>0.80301540478531641</v>
      </c>
      <c r="N19" s="24">
        <f t="shared" si="4"/>
        <v>0.76657723265619016</v>
      </c>
      <c r="O19" s="4">
        <f t="shared" si="5"/>
        <v>0.83023189235614092</v>
      </c>
      <c r="P19" s="4">
        <f t="shared" si="6"/>
        <v>0.40086339808818994</v>
      </c>
      <c r="Q19" s="4">
        <f t="shared" si="7"/>
        <v>0.37262872628726285</v>
      </c>
      <c r="T19" s="187"/>
    </row>
    <row r="20" spans="1:20" ht="15" customHeight="1" x14ac:dyDescent="0.15">
      <c r="B20" s="34" t="s">
        <v>0</v>
      </c>
      <c r="C20" s="233"/>
      <c r="D20" s="233"/>
      <c r="E20" s="233"/>
      <c r="F20" s="36"/>
      <c r="G20" s="36"/>
      <c r="H20" s="19">
        <v>185</v>
      </c>
      <c r="I20" s="19">
        <v>49</v>
      </c>
      <c r="J20" s="19">
        <v>136</v>
      </c>
      <c r="K20" s="19">
        <v>135</v>
      </c>
      <c r="L20" s="72">
        <v>125</v>
      </c>
      <c r="M20" s="113">
        <f t="shared" si="3"/>
        <v>3.0317928548017044</v>
      </c>
      <c r="N20" s="26">
        <f t="shared" si="4"/>
        <v>1.8781142200076657</v>
      </c>
      <c r="O20" s="5">
        <f t="shared" si="5"/>
        <v>3.8935012882908673</v>
      </c>
      <c r="P20" s="5">
        <f t="shared" si="6"/>
        <v>4.1628122109158188</v>
      </c>
      <c r="Q20" s="5">
        <f t="shared" si="7"/>
        <v>4.2344173441734423</v>
      </c>
      <c r="T20" s="187"/>
    </row>
    <row r="21" spans="1:20" ht="15" customHeight="1" x14ac:dyDescent="0.15">
      <c r="B21" s="38" t="s">
        <v>1</v>
      </c>
      <c r="C21" s="78"/>
      <c r="D21" s="78"/>
      <c r="E21" s="78"/>
      <c r="F21" s="28"/>
      <c r="G21" s="29"/>
      <c r="H21" s="39">
        <f t="shared" ref="H21:Q21" si="8">SUM(H11:H20)</f>
        <v>6102</v>
      </c>
      <c r="I21" s="39">
        <f t="shared" si="8"/>
        <v>2609</v>
      </c>
      <c r="J21" s="39">
        <f t="shared" si="8"/>
        <v>3493</v>
      </c>
      <c r="K21" s="39">
        <f t="shared" si="8"/>
        <v>3243</v>
      </c>
      <c r="L21" s="68">
        <f t="shared" si="8"/>
        <v>2952</v>
      </c>
      <c r="M21" s="110">
        <f t="shared" si="8"/>
        <v>100</v>
      </c>
      <c r="N21" s="25">
        <f t="shared" si="8"/>
        <v>99.999999999999986</v>
      </c>
      <c r="O21" s="6">
        <f t="shared" si="8"/>
        <v>99.999999999999986</v>
      </c>
      <c r="P21" s="6">
        <f t="shared" si="8"/>
        <v>100</v>
      </c>
      <c r="Q21" s="6">
        <f t="shared" si="8"/>
        <v>100</v>
      </c>
    </row>
    <row r="22" spans="1:20" ht="15" customHeight="1" x14ac:dyDescent="0.15">
      <c r="B22" s="38" t="s">
        <v>775</v>
      </c>
      <c r="C22" s="78"/>
      <c r="D22" s="78"/>
      <c r="E22" s="78"/>
      <c r="F22" s="28"/>
      <c r="G22" s="29"/>
      <c r="H22" s="40">
        <v>85.017745479127939</v>
      </c>
      <c r="I22" s="40">
        <v>86.414843750000003</v>
      </c>
      <c r="J22" s="40">
        <v>83.952338397378611</v>
      </c>
      <c r="K22" s="40">
        <v>84.640926640926637</v>
      </c>
      <c r="L22" s="40">
        <v>84.476830562433676</v>
      </c>
    </row>
    <row r="23" spans="1:20" ht="15" customHeight="1" x14ac:dyDescent="0.15">
      <c r="B23" s="62"/>
      <c r="C23" s="62"/>
      <c r="D23" s="62"/>
      <c r="E23" s="62"/>
      <c r="F23" s="45"/>
      <c r="G23" s="45"/>
      <c r="H23" s="111"/>
      <c r="I23" s="111"/>
      <c r="J23" s="111"/>
      <c r="K23" s="111"/>
      <c r="L23" s="111"/>
    </row>
    <row r="24" spans="1:20" ht="15" customHeight="1" x14ac:dyDescent="0.15">
      <c r="A24" s="1" t="s">
        <v>993</v>
      </c>
      <c r="B24" s="22"/>
      <c r="C24" s="22"/>
      <c r="D24" s="22"/>
      <c r="E24" s="22"/>
      <c r="H24" s="7"/>
      <c r="I24" s="7"/>
      <c r="J24" s="7"/>
      <c r="K24" s="7"/>
      <c r="N24" s="7"/>
    </row>
    <row r="25" spans="1:20" ht="13.65" customHeight="1" x14ac:dyDescent="0.15">
      <c r="B25" s="64"/>
      <c r="C25" s="33"/>
      <c r="D25" s="33"/>
      <c r="E25" s="33"/>
      <c r="F25" s="33"/>
      <c r="G25" s="33"/>
      <c r="H25" s="79"/>
      <c r="I25" s="86"/>
      <c r="J25" s="83" t="s">
        <v>2</v>
      </c>
      <c r="K25" s="86"/>
      <c r="L25" s="86"/>
      <c r="M25" s="106"/>
      <c r="N25" s="86"/>
      <c r="O25" s="83" t="s">
        <v>3</v>
      </c>
      <c r="P25" s="86"/>
      <c r="Q25" s="84"/>
    </row>
    <row r="26" spans="1:20" ht="22.65" customHeight="1" x14ac:dyDescent="0.15">
      <c r="B26" s="34"/>
      <c r="C26" s="233"/>
      <c r="D26" s="233"/>
      <c r="E26" s="233"/>
      <c r="G26" s="75"/>
      <c r="H26" s="96" t="s">
        <v>512</v>
      </c>
      <c r="I26" s="96" t="s">
        <v>210</v>
      </c>
      <c r="J26" s="96" t="s">
        <v>211</v>
      </c>
      <c r="K26" s="96" t="s">
        <v>514</v>
      </c>
      <c r="L26" s="102" t="s">
        <v>213</v>
      </c>
      <c r="M26" s="105" t="s">
        <v>512</v>
      </c>
      <c r="N26" s="96" t="s">
        <v>210</v>
      </c>
      <c r="O26" s="96" t="s">
        <v>211</v>
      </c>
      <c r="P26" s="96" t="s">
        <v>514</v>
      </c>
      <c r="Q26" s="96" t="s">
        <v>213</v>
      </c>
    </row>
    <row r="27" spans="1:20" ht="12" customHeight="1" x14ac:dyDescent="0.15">
      <c r="B27" s="35"/>
      <c r="C27" s="88"/>
      <c r="D27" s="88"/>
      <c r="E27" s="88"/>
      <c r="F27" s="36"/>
      <c r="G27" s="76"/>
      <c r="H27" s="37"/>
      <c r="I27" s="37"/>
      <c r="J27" s="37"/>
      <c r="K27" s="37"/>
      <c r="L27" s="66"/>
      <c r="M27" s="213">
        <f>H$4</f>
        <v>6102</v>
      </c>
      <c r="N27" s="209">
        <f t="shared" ref="N27" si="9">I$4</f>
        <v>2609</v>
      </c>
      <c r="O27" s="209">
        <f t="shared" ref="O27" si="10">J$4</f>
        <v>3493</v>
      </c>
      <c r="P27" s="209">
        <f t="shared" ref="P27" si="11">K$4</f>
        <v>3243</v>
      </c>
      <c r="Q27" s="209">
        <f t="shared" ref="Q27" si="12">L$4</f>
        <v>2952</v>
      </c>
    </row>
    <row r="28" spans="1:20" ht="15" customHeight="1" x14ac:dyDescent="0.15">
      <c r="B28" s="34" t="s">
        <v>994</v>
      </c>
      <c r="C28" s="233"/>
      <c r="D28" s="233"/>
      <c r="E28" s="233"/>
      <c r="H28" s="18">
        <v>327</v>
      </c>
      <c r="I28" s="18">
        <v>114</v>
      </c>
      <c r="J28" s="18">
        <v>213</v>
      </c>
      <c r="K28" s="18">
        <v>202</v>
      </c>
      <c r="L28" s="67">
        <v>193</v>
      </c>
      <c r="M28" s="109">
        <f t="shared" ref="M28:M38" si="13">H28/M$27*100</f>
        <v>5.3588987217305801</v>
      </c>
      <c r="N28" s="24">
        <f t="shared" ref="N28:N38" si="14">I28/N$27*100</f>
        <v>4.3694902261402842</v>
      </c>
      <c r="O28" s="4">
        <f t="shared" ref="O28:O38" si="15">J28/O$27*100</f>
        <v>6.0979101059261378</v>
      </c>
      <c r="P28" s="4">
        <f t="shared" ref="P28:P38" si="16">K28/P$27*100</f>
        <v>6.2288004933703363</v>
      </c>
      <c r="Q28" s="4">
        <f t="shared" ref="Q28:Q38" si="17">L28/Q$27*100</f>
        <v>6.5379403794037936</v>
      </c>
      <c r="T28" s="187"/>
    </row>
    <row r="29" spans="1:20" ht="15" customHeight="1" x14ac:dyDescent="0.15">
      <c r="B29" s="34" t="s">
        <v>995</v>
      </c>
      <c r="C29" s="233"/>
      <c r="D29" s="233"/>
      <c r="E29" s="233"/>
      <c r="H29" s="18">
        <v>650</v>
      </c>
      <c r="I29" s="18">
        <v>255</v>
      </c>
      <c r="J29" s="18">
        <v>395</v>
      </c>
      <c r="K29" s="18">
        <v>327</v>
      </c>
      <c r="L29" s="67">
        <v>306</v>
      </c>
      <c r="M29" s="109">
        <f t="shared" si="13"/>
        <v>10.652245165519501</v>
      </c>
      <c r="N29" s="24">
        <f t="shared" si="14"/>
        <v>9.7738597163664238</v>
      </c>
      <c r="O29" s="4">
        <f t="shared" si="15"/>
        <v>11.308330947609505</v>
      </c>
      <c r="P29" s="4">
        <f t="shared" si="16"/>
        <v>10.083256244218317</v>
      </c>
      <c r="Q29" s="4">
        <f t="shared" si="17"/>
        <v>10.365853658536585</v>
      </c>
      <c r="T29" s="187"/>
    </row>
    <row r="30" spans="1:20" ht="15" customHeight="1" x14ac:dyDescent="0.15">
      <c r="B30" s="34" t="s">
        <v>996</v>
      </c>
      <c r="C30" s="233"/>
      <c r="D30" s="233"/>
      <c r="E30" s="233"/>
      <c r="H30" s="18">
        <v>717</v>
      </c>
      <c r="I30" s="18">
        <v>271</v>
      </c>
      <c r="J30" s="18">
        <v>446</v>
      </c>
      <c r="K30" s="18">
        <v>369</v>
      </c>
      <c r="L30" s="67">
        <v>346</v>
      </c>
      <c r="M30" s="109">
        <f t="shared" si="13"/>
        <v>11.750245821042281</v>
      </c>
      <c r="N30" s="24">
        <f t="shared" si="14"/>
        <v>10.387121502491375</v>
      </c>
      <c r="O30" s="4">
        <f t="shared" si="15"/>
        <v>12.768393930718581</v>
      </c>
      <c r="P30" s="4">
        <f t="shared" si="16"/>
        <v>11.378353376503238</v>
      </c>
      <c r="Q30" s="4">
        <f t="shared" si="17"/>
        <v>11.720867208672086</v>
      </c>
      <c r="T30" s="187"/>
    </row>
    <row r="31" spans="1:20" ht="15" customHeight="1" x14ac:dyDescent="0.15">
      <c r="B31" s="34" t="s">
        <v>997</v>
      </c>
      <c r="C31" s="233"/>
      <c r="D31" s="233"/>
      <c r="E31" s="233"/>
      <c r="H31" s="18">
        <v>682</v>
      </c>
      <c r="I31" s="18">
        <v>263</v>
      </c>
      <c r="J31" s="18">
        <v>419</v>
      </c>
      <c r="K31" s="18">
        <v>398</v>
      </c>
      <c r="L31" s="67">
        <v>369</v>
      </c>
      <c r="M31" s="109">
        <f t="shared" si="13"/>
        <v>11.17666338905277</v>
      </c>
      <c r="N31" s="24">
        <f t="shared" si="14"/>
        <v>10.0804906094289</v>
      </c>
      <c r="O31" s="4">
        <f t="shared" si="15"/>
        <v>11.99541941024907</v>
      </c>
      <c r="P31" s="4">
        <f t="shared" si="16"/>
        <v>12.272587110699968</v>
      </c>
      <c r="Q31" s="4">
        <f t="shared" si="17"/>
        <v>12.5</v>
      </c>
      <c r="T31" s="187"/>
    </row>
    <row r="32" spans="1:20" ht="15" customHeight="1" x14ac:dyDescent="0.15">
      <c r="B32" s="34" t="s">
        <v>998</v>
      </c>
      <c r="C32" s="233"/>
      <c r="D32" s="233"/>
      <c r="E32" s="233"/>
      <c r="H32" s="18">
        <v>685</v>
      </c>
      <c r="I32" s="18">
        <v>283</v>
      </c>
      <c r="J32" s="18">
        <v>402</v>
      </c>
      <c r="K32" s="18">
        <v>359</v>
      </c>
      <c r="L32" s="67">
        <v>326</v>
      </c>
      <c r="M32" s="109">
        <f t="shared" si="13"/>
        <v>11.225827597509014</v>
      </c>
      <c r="N32" s="24">
        <f t="shared" si="14"/>
        <v>10.847067842085089</v>
      </c>
      <c r="O32" s="4">
        <f t="shared" si="15"/>
        <v>11.508731749212711</v>
      </c>
      <c r="P32" s="4">
        <f t="shared" si="16"/>
        <v>11.0699969164354</v>
      </c>
      <c r="Q32" s="4">
        <f t="shared" si="17"/>
        <v>11.043360433604336</v>
      </c>
      <c r="T32" s="187"/>
    </row>
    <row r="33" spans="1:20" ht="15" customHeight="1" x14ac:dyDescent="0.15">
      <c r="B33" s="34" t="s">
        <v>999</v>
      </c>
      <c r="C33" s="233"/>
      <c r="D33" s="233"/>
      <c r="E33" s="233"/>
      <c r="H33" s="18">
        <v>918</v>
      </c>
      <c r="I33" s="18">
        <v>361</v>
      </c>
      <c r="J33" s="18">
        <v>557</v>
      </c>
      <c r="K33" s="18">
        <v>520</v>
      </c>
      <c r="L33" s="67">
        <v>474</v>
      </c>
      <c r="M33" s="109">
        <f t="shared" si="13"/>
        <v>15.044247787610621</v>
      </c>
      <c r="N33" s="24">
        <f t="shared" si="14"/>
        <v>13.836719049444232</v>
      </c>
      <c r="O33" s="4">
        <f t="shared" si="15"/>
        <v>15.946178070426567</v>
      </c>
      <c r="P33" s="4">
        <f t="shared" si="16"/>
        <v>16.034535923527599</v>
      </c>
      <c r="Q33" s="4">
        <f t="shared" si="17"/>
        <v>16.056910569105693</v>
      </c>
      <c r="T33" s="187"/>
    </row>
    <row r="34" spans="1:20" ht="15" customHeight="1" x14ac:dyDescent="0.15">
      <c r="B34" s="34" t="s">
        <v>1000</v>
      </c>
      <c r="C34" s="233"/>
      <c r="D34" s="233"/>
      <c r="E34" s="233"/>
      <c r="H34" s="18">
        <v>1025</v>
      </c>
      <c r="I34" s="18">
        <v>472</v>
      </c>
      <c r="J34" s="18">
        <v>553</v>
      </c>
      <c r="K34" s="18">
        <v>488</v>
      </c>
      <c r="L34" s="67">
        <v>447</v>
      </c>
      <c r="M34" s="109">
        <f t="shared" si="13"/>
        <v>16.797771222549983</v>
      </c>
      <c r="N34" s="24">
        <f t="shared" si="14"/>
        <v>18.091222690686088</v>
      </c>
      <c r="O34" s="4">
        <f t="shared" si="15"/>
        <v>15.831663326653306</v>
      </c>
      <c r="P34" s="4">
        <f t="shared" si="16"/>
        <v>15.047795251310514</v>
      </c>
      <c r="Q34" s="4">
        <f t="shared" si="17"/>
        <v>15.142276422764228</v>
      </c>
      <c r="T34" s="187"/>
    </row>
    <row r="35" spans="1:20" ht="15" customHeight="1" x14ac:dyDescent="0.15">
      <c r="B35" s="34" t="s">
        <v>1001</v>
      </c>
      <c r="C35" s="233"/>
      <c r="D35" s="233"/>
      <c r="E35" s="233"/>
      <c r="H35" s="18">
        <v>637</v>
      </c>
      <c r="I35" s="18">
        <v>330</v>
      </c>
      <c r="J35" s="18">
        <v>307</v>
      </c>
      <c r="K35" s="18">
        <v>338</v>
      </c>
      <c r="L35" s="67">
        <v>288</v>
      </c>
      <c r="M35" s="109">
        <f t="shared" si="13"/>
        <v>10.439200262209111</v>
      </c>
      <c r="N35" s="24">
        <f t="shared" si="14"/>
        <v>12.648524338827135</v>
      </c>
      <c r="O35" s="4">
        <f t="shared" si="15"/>
        <v>8.7890065845977663</v>
      </c>
      <c r="P35" s="4">
        <f t="shared" si="16"/>
        <v>10.422448350292939</v>
      </c>
      <c r="Q35" s="4">
        <f t="shared" si="17"/>
        <v>9.7560975609756095</v>
      </c>
      <c r="T35" s="187"/>
    </row>
    <row r="36" spans="1:20" ht="15" customHeight="1" x14ac:dyDescent="0.15">
      <c r="B36" s="34" t="s">
        <v>1002</v>
      </c>
      <c r="C36" s="233"/>
      <c r="D36" s="233"/>
      <c r="E36" s="233"/>
      <c r="H36" s="18">
        <v>379</v>
      </c>
      <c r="I36" s="18">
        <v>218</v>
      </c>
      <c r="J36" s="18">
        <v>161</v>
      </c>
      <c r="K36" s="18">
        <v>203</v>
      </c>
      <c r="L36" s="67">
        <v>166</v>
      </c>
      <c r="M36" s="109">
        <f t="shared" si="13"/>
        <v>6.2110783349721403</v>
      </c>
      <c r="N36" s="24">
        <f t="shared" si="14"/>
        <v>8.3556918359524719</v>
      </c>
      <c r="O36" s="4">
        <f t="shared" si="15"/>
        <v>4.6092184368737472</v>
      </c>
      <c r="P36" s="4">
        <f t="shared" si="16"/>
        <v>6.25963613937712</v>
      </c>
      <c r="Q36" s="4">
        <f t="shared" si="17"/>
        <v>5.6233062330623307</v>
      </c>
      <c r="T36" s="187"/>
    </row>
    <row r="37" spans="1:20" ht="15" customHeight="1" x14ac:dyDescent="0.15">
      <c r="B37" s="34" t="s">
        <v>1003</v>
      </c>
      <c r="C37" s="233"/>
      <c r="D37" s="233"/>
      <c r="E37" s="233"/>
      <c r="H37" s="18">
        <v>39</v>
      </c>
      <c r="I37" s="18">
        <v>29</v>
      </c>
      <c r="J37" s="18">
        <v>10</v>
      </c>
      <c r="K37" s="18">
        <v>19</v>
      </c>
      <c r="L37" s="67">
        <v>17</v>
      </c>
      <c r="M37" s="109">
        <f t="shared" si="13"/>
        <v>0.63913470993117005</v>
      </c>
      <c r="N37" s="24">
        <f t="shared" si="14"/>
        <v>1.1115369873514758</v>
      </c>
      <c r="O37" s="4">
        <f t="shared" si="15"/>
        <v>0.28628685943315202</v>
      </c>
      <c r="P37" s="4">
        <f t="shared" si="16"/>
        <v>0.58587727412889301</v>
      </c>
      <c r="Q37" s="4">
        <f t="shared" si="17"/>
        <v>0.57588075880758804</v>
      </c>
      <c r="T37" s="187"/>
    </row>
    <row r="38" spans="1:20" ht="15" customHeight="1" x14ac:dyDescent="0.15">
      <c r="B38" s="34" t="s">
        <v>158</v>
      </c>
      <c r="C38" s="233"/>
      <c r="D38" s="233"/>
      <c r="E38" s="233"/>
      <c r="F38" s="36"/>
      <c r="G38" s="36"/>
      <c r="H38" s="19">
        <v>43</v>
      </c>
      <c r="I38" s="19">
        <v>13</v>
      </c>
      <c r="J38" s="19">
        <v>30</v>
      </c>
      <c r="K38" s="19">
        <v>20</v>
      </c>
      <c r="L38" s="72">
        <v>20</v>
      </c>
      <c r="M38" s="113">
        <f t="shared" si="13"/>
        <v>0.70468698787282857</v>
      </c>
      <c r="N38" s="26">
        <f t="shared" si="14"/>
        <v>0.49827520122652358</v>
      </c>
      <c r="O38" s="5">
        <f t="shared" si="15"/>
        <v>0.85886057829945606</v>
      </c>
      <c r="P38" s="5">
        <f t="shared" si="16"/>
        <v>0.6167129201356768</v>
      </c>
      <c r="Q38" s="5">
        <f t="shared" si="17"/>
        <v>0.6775067750677507</v>
      </c>
      <c r="T38" s="187"/>
    </row>
    <row r="39" spans="1:20" ht="15" customHeight="1" x14ac:dyDescent="0.15">
      <c r="B39" s="38" t="s">
        <v>1</v>
      </c>
      <c r="C39" s="78"/>
      <c r="D39" s="78"/>
      <c r="E39" s="78"/>
      <c r="F39" s="28"/>
      <c r="G39" s="29"/>
      <c r="H39" s="39">
        <f t="shared" ref="H39:Q39" si="18">SUM(H28:H38)</f>
        <v>6102</v>
      </c>
      <c r="I39" s="39">
        <f t="shared" si="18"/>
        <v>2609</v>
      </c>
      <c r="J39" s="39">
        <f t="shared" si="18"/>
        <v>3493</v>
      </c>
      <c r="K39" s="39">
        <f t="shared" si="18"/>
        <v>3243</v>
      </c>
      <c r="L39" s="68">
        <f t="shared" si="18"/>
        <v>2952</v>
      </c>
      <c r="M39" s="110">
        <f t="shared" si="18"/>
        <v>100</v>
      </c>
      <c r="N39" s="25">
        <f t="shared" si="18"/>
        <v>99.999999999999986</v>
      </c>
      <c r="O39" s="6">
        <f t="shared" si="18"/>
        <v>100.00000000000001</v>
      </c>
      <c r="P39" s="6">
        <f t="shared" si="18"/>
        <v>100.00000000000001</v>
      </c>
      <c r="Q39" s="6">
        <f t="shared" si="18"/>
        <v>100</v>
      </c>
    </row>
    <row r="40" spans="1:20" ht="15" customHeight="1" x14ac:dyDescent="0.15">
      <c r="B40" s="62"/>
      <c r="C40" s="62"/>
      <c r="D40" s="62"/>
      <c r="E40" s="62"/>
      <c r="F40" s="45"/>
      <c r="G40" s="45"/>
      <c r="H40" s="111"/>
      <c r="I40" s="111"/>
      <c r="J40" s="111"/>
      <c r="K40" s="111"/>
      <c r="L40" s="111"/>
    </row>
    <row r="41" spans="1:20" ht="15" customHeight="1" x14ac:dyDescent="0.15">
      <c r="A41" s="1" t="s">
        <v>776</v>
      </c>
      <c r="B41" s="22"/>
      <c r="C41" s="22"/>
      <c r="D41" s="22"/>
      <c r="E41" s="22"/>
      <c r="H41" s="7"/>
      <c r="I41" s="7"/>
      <c r="J41" s="7"/>
      <c r="K41" s="7"/>
      <c r="N41" s="7"/>
    </row>
    <row r="42" spans="1:20" ht="13.65" customHeight="1" x14ac:dyDescent="0.15">
      <c r="B42" s="64"/>
      <c r="C42" s="33"/>
      <c r="D42" s="33"/>
      <c r="E42" s="33"/>
      <c r="F42" s="33"/>
      <c r="G42" s="33"/>
      <c r="H42" s="79"/>
      <c r="I42" s="86"/>
      <c r="J42" s="83" t="s">
        <v>2</v>
      </c>
      <c r="K42" s="86"/>
      <c r="L42" s="86"/>
      <c r="M42" s="106"/>
      <c r="N42" s="86"/>
      <c r="O42" s="83" t="s">
        <v>3</v>
      </c>
      <c r="P42" s="86"/>
      <c r="Q42" s="84"/>
    </row>
    <row r="43" spans="1:20" ht="22.65" customHeight="1" x14ac:dyDescent="0.15">
      <c r="B43" s="34"/>
      <c r="C43" s="233"/>
      <c r="D43" s="233"/>
      <c r="E43" s="233"/>
      <c r="G43" s="75"/>
      <c r="H43" s="96" t="s">
        <v>512</v>
      </c>
      <c r="I43" s="96" t="s">
        <v>210</v>
      </c>
      <c r="J43" s="96" t="s">
        <v>211</v>
      </c>
      <c r="K43" s="96" t="s">
        <v>514</v>
      </c>
      <c r="L43" s="102" t="s">
        <v>213</v>
      </c>
      <c r="M43" s="105" t="s">
        <v>512</v>
      </c>
      <c r="N43" s="96" t="s">
        <v>210</v>
      </c>
      <c r="O43" s="96" t="s">
        <v>211</v>
      </c>
      <c r="P43" s="96" t="s">
        <v>514</v>
      </c>
      <c r="Q43" s="96" t="s">
        <v>213</v>
      </c>
    </row>
    <row r="44" spans="1:20" ht="12" customHeight="1" x14ac:dyDescent="0.15">
      <c r="B44" s="35"/>
      <c r="C44" s="88"/>
      <c r="D44" s="88"/>
      <c r="E44" s="88"/>
      <c r="F44" s="36"/>
      <c r="G44" s="76"/>
      <c r="H44" s="37"/>
      <c r="I44" s="37"/>
      <c r="J44" s="37"/>
      <c r="K44" s="37"/>
      <c r="L44" s="66"/>
      <c r="M44" s="213">
        <f>H$4</f>
        <v>6102</v>
      </c>
      <c r="N44" s="209">
        <f t="shared" ref="N44" si="19">I$4</f>
        <v>2609</v>
      </c>
      <c r="O44" s="209">
        <f t="shared" ref="O44" si="20">J$4</f>
        <v>3493</v>
      </c>
      <c r="P44" s="209">
        <f t="shared" ref="P44" si="21">K$4</f>
        <v>3243</v>
      </c>
      <c r="Q44" s="209">
        <f t="shared" ref="Q44" si="22">L$4</f>
        <v>2952</v>
      </c>
    </row>
    <row r="45" spans="1:20" ht="15" customHeight="1" x14ac:dyDescent="0.15">
      <c r="B45" s="34" t="s">
        <v>777</v>
      </c>
      <c r="C45" s="233"/>
      <c r="D45" s="233"/>
      <c r="E45" s="233"/>
      <c r="H45" s="18">
        <v>379</v>
      </c>
      <c r="I45" s="18">
        <v>144</v>
      </c>
      <c r="J45" s="18">
        <v>235</v>
      </c>
      <c r="K45" s="18">
        <v>343</v>
      </c>
      <c r="L45" s="67">
        <v>326</v>
      </c>
      <c r="M45" s="109">
        <f t="shared" ref="M45:M54" si="23">H45/M$44*100</f>
        <v>6.2110783349721403</v>
      </c>
      <c r="N45" s="24">
        <f t="shared" ref="N45:N54" si="24">I45/N$44*100</f>
        <v>5.5193560751245689</v>
      </c>
      <c r="O45" s="4">
        <f t="shared" ref="O45:O54" si="25">J45/O$44*100</f>
        <v>6.727741196679073</v>
      </c>
      <c r="P45" s="4">
        <f t="shared" ref="P45:P54" si="26">K45/P$44*100</f>
        <v>10.576626580326858</v>
      </c>
      <c r="Q45" s="4">
        <f t="shared" ref="Q45:Q54" si="27">L45/Q$44*100</f>
        <v>11.043360433604336</v>
      </c>
      <c r="T45" s="187"/>
    </row>
    <row r="46" spans="1:20" ht="15" customHeight="1" x14ac:dyDescent="0.15">
      <c r="B46" s="34" t="s">
        <v>61</v>
      </c>
      <c r="C46" s="233"/>
      <c r="D46" s="233"/>
      <c r="E46" s="233"/>
      <c r="H46" s="18">
        <v>484</v>
      </c>
      <c r="I46" s="18">
        <v>197</v>
      </c>
      <c r="J46" s="18">
        <v>287</v>
      </c>
      <c r="K46" s="18">
        <v>362</v>
      </c>
      <c r="L46" s="67">
        <v>324</v>
      </c>
      <c r="M46" s="109">
        <f t="shared" si="23"/>
        <v>7.9318256309406756</v>
      </c>
      <c r="N46" s="24">
        <f t="shared" si="24"/>
        <v>7.5507857416634723</v>
      </c>
      <c r="O46" s="4">
        <f t="shared" si="25"/>
        <v>8.2164328657314627</v>
      </c>
      <c r="P46" s="4">
        <f t="shared" si="26"/>
        <v>11.16250385445575</v>
      </c>
      <c r="Q46" s="4">
        <f t="shared" si="27"/>
        <v>10.975609756097562</v>
      </c>
      <c r="T46" s="187"/>
    </row>
    <row r="47" spans="1:20" ht="15" customHeight="1" x14ac:dyDescent="0.15">
      <c r="B47" s="34" t="s">
        <v>62</v>
      </c>
      <c r="C47" s="233"/>
      <c r="D47" s="233"/>
      <c r="E47" s="233"/>
      <c r="H47" s="18">
        <v>532</v>
      </c>
      <c r="I47" s="18">
        <v>225</v>
      </c>
      <c r="J47" s="18">
        <v>307</v>
      </c>
      <c r="K47" s="18">
        <v>367</v>
      </c>
      <c r="L47" s="67">
        <v>330</v>
      </c>
      <c r="M47" s="109">
        <f t="shared" si="23"/>
        <v>8.7184529662405765</v>
      </c>
      <c r="N47" s="24">
        <f t="shared" si="24"/>
        <v>8.6239938673821381</v>
      </c>
      <c r="O47" s="4">
        <f t="shared" si="25"/>
        <v>8.7890065845977663</v>
      </c>
      <c r="P47" s="4">
        <f t="shared" si="26"/>
        <v>11.316682084489669</v>
      </c>
      <c r="Q47" s="4">
        <f t="shared" si="27"/>
        <v>11.178861788617885</v>
      </c>
      <c r="T47" s="187"/>
    </row>
    <row r="48" spans="1:20" ht="15" customHeight="1" x14ac:dyDescent="0.15">
      <c r="B48" s="34" t="s">
        <v>63</v>
      </c>
      <c r="C48" s="233"/>
      <c r="D48" s="233"/>
      <c r="E48" s="233"/>
      <c r="H48" s="18">
        <v>1401</v>
      </c>
      <c r="I48" s="18">
        <v>631</v>
      </c>
      <c r="J48" s="18">
        <v>770</v>
      </c>
      <c r="K48" s="18">
        <v>748</v>
      </c>
      <c r="L48" s="67">
        <v>682</v>
      </c>
      <c r="M48" s="109">
        <f t="shared" si="23"/>
        <v>22.959685349065882</v>
      </c>
      <c r="N48" s="24">
        <f t="shared" si="24"/>
        <v>24.185511690302796</v>
      </c>
      <c r="O48" s="4">
        <f t="shared" si="25"/>
        <v>22.044088176352705</v>
      </c>
      <c r="P48" s="4">
        <f t="shared" si="26"/>
        <v>23.065063213074314</v>
      </c>
      <c r="Q48" s="4">
        <f t="shared" si="27"/>
        <v>23.102981029810298</v>
      </c>
      <c r="T48" s="187"/>
    </row>
    <row r="49" spans="1:20" ht="15" customHeight="1" x14ac:dyDescent="0.15">
      <c r="B49" s="34" t="s">
        <v>64</v>
      </c>
      <c r="C49" s="233"/>
      <c r="D49" s="233"/>
      <c r="E49" s="233"/>
      <c r="H49" s="18">
        <v>1174</v>
      </c>
      <c r="I49" s="18">
        <v>486</v>
      </c>
      <c r="J49" s="18">
        <v>688</v>
      </c>
      <c r="K49" s="18">
        <v>522</v>
      </c>
      <c r="L49" s="67">
        <v>476</v>
      </c>
      <c r="M49" s="109">
        <f t="shared" si="23"/>
        <v>19.239593575876761</v>
      </c>
      <c r="N49" s="24">
        <f t="shared" si="24"/>
        <v>18.627826753545421</v>
      </c>
      <c r="O49" s="4">
        <f t="shared" si="25"/>
        <v>19.696535929000859</v>
      </c>
      <c r="P49" s="4">
        <f t="shared" si="26"/>
        <v>16.096207215541167</v>
      </c>
      <c r="Q49" s="4">
        <f t="shared" si="27"/>
        <v>16.124661246612465</v>
      </c>
      <c r="T49" s="187"/>
    </row>
    <row r="50" spans="1:20" ht="15" customHeight="1" x14ac:dyDescent="0.15">
      <c r="B50" s="34" t="s">
        <v>65</v>
      </c>
      <c r="C50" s="233"/>
      <c r="D50" s="233"/>
      <c r="E50" s="233"/>
      <c r="H50" s="18">
        <v>801</v>
      </c>
      <c r="I50" s="18">
        <v>341</v>
      </c>
      <c r="J50" s="18">
        <v>460</v>
      </c>
      <c r="K50" s="18">
        <v>399</v>
      </c>
      <c r="L50" s="67">
        <v>365</v>
      </c>
      <c r="M50" s="109">
        <f t="shared" si="23"/>
        <v>13.126843657817108</v>
      </c>
      <c r="N50" s="24">
        <f t="shared" si="24"/>
        <v>13.070141816788041</v>
      </c>
      <c r="O50" s="4">
        <f t="shared" si="25"/>
        <v>13.169195533924993</v>
      </c>
      <c r="P50" s="4">
        <f t="shared" si="26"/>
        <v>12.303422756706754</v>
      </c>
      <c r="Q50" s="4">
        <f t="shared" si="27"/>
        <v>12.364498644986451</v>
      </c>
      <c r="T50" s="187"/>
    </row>
    <row r="51" spans="1:20" ht="15" customHeight="1" x14ac:dyDescent="0.15">
      <c r="B51" s="34" t="s">
        <v>66</v>
      </c>
      <c r="C51" s="233"/>
      <c r="D51" s="233"/>
      <c r="E51" s="233"/>
      <c r="H51" s="18">
        <v>783</v>
      </c>
      <c r="I51" s="18">
        <v>351</v>
      </c>
      <c r="J51" s="18">
        <v>432</v>
      </c>
      <c r="K51" s="18">
        <v>278</v>
      </c>
      <c r="L51" s="67">
        <v>245</v>
      </c>
      <c r="M51" s="109">
        <f t="shared" si="23"/>
        <v>12.831858407079647</v>
      </c>
      <c r="N51" s="24">
        <f t="shared" si="24"/>
        <v>13.453430433116138</v>
      </c>
      <c r="O51" s="4">
        <f t="shared" si="25"/>
        <v>12.367592327512167</v>
      </c>
      <c r="P51" s="4">
        <f t="shared" si="26"/>
        <v>8.5723095898859079</v>
      </c>
      <c r="Q51" s="4">
        <f t="shared" si="27"/>
        <v>8.2994579945799458</v>
      </c>
      <c r="T51" s="187"/>
    </row>
    <row r="52" spans="1:20" ht="15" customHeight="1" x14ac:dyDescent="0.15">
      <c r="B52" s="34" t="s">
        <v>67</v>
      </c>
      <c r="C52" s="233"/>
      <c r="D52" s="233"/>
      <c r="E52" s="233"/>
      <c r="H52" s="18">
        <v>416</v>
      </c>
      <c r="I52" s="18">
        <v>183</v>
      </c>
      <c r="J52" s="18">
        <v>233</v>
      </c>
      <c r="K52" s="18">
        <v>144</v>
      </c>
      <c r="L52" s="67">
        <v>131</v>
      </c>
      <c r="M52" s="109">
        <f t="shared" si="23"/>
        <v>6.8174369059324809</v>
      </c>
      <c r="N52" s="24">
        <f t="shared" si="24"/>
        <v>7.0141816788041389</v>
      </c>
      <c r="O52" s="4">
        <f t="shared" si="25"/>
        <v>6.6704838247924423</v>
      </c>
      <c r="P52" s="4">
        <f t="shared" si="26"/>
        <v>4.4403330249768729</v>
      </c>
      <c r="Q52" s="4">
        <f t="shared" si="27"/>
        <v>4.4376693766937665</v>
      </c>
      <c r="T52" s="187"/>
    </row>
    <row r="53" spans="1:20" ht="15" customHeight="1" x14ac:dyDescent="0.15">
      <c r="B53" s="34" t="s">
        <v>778</v>
      </c>
      <c r="C53" s="233"/>
      <c r="D53" s="233"/>
      <c r="E53" s="233"/>
      <c r="H53" s="18">
        <v>105</v>
      </c>
      <c r="I53" s="18">
        <v>38</v>
      </c>
      <c r="J53" s="18">
        <v>67</v>
      </c>
      <c r="K53" s="18">
        <v>72</v>
      </c>
      <c r="L53" s="67">
        <v>65</v>
      </c>
      <c r="M53" s="109">
        <f t="shared" si="23"/>
        <v>1.720747295968535</v>
      </c>
      <c r="N53" s="24">
        <f t="shared" si="24"/>
        <v>1.4564967420467612</v>
      </c>
      <c r="O53" s="4">
        <f t="shared" si="25"/>
        <v>1.9181219582021185</v>
      </c>
      <c r="P53" s="4">
        <f t="shared" si="26"/>
        <v>2.2201665124884364</v>
      </c>
      <c r="Q53" s="4">
        <f t="shared" si="27"/>
        <v>2.2018970189701896</v>
      </c>
      <c r="T53" s="187"/>
    </row>
    <row r="54" spans="1:20" ht="15" customHeight="1" x14ac:dyDescent="0.15">
      <c r="B54" s="34" t="s">
        <v>0</v>
      </c>
      <c r="C54" s="233"/>
      <c r="D54" s="233"/>
      <c r="E54" s="233"/>
      <c r="F54" s="36"/>
      <c r="G54" s="36"/>
      <c r="H54" s="19">
        <v>27</v>
      </c>
      <c r="I54" s="19">
        <v>13</v>
      </c>
      <c r="J54" s="19">
        <v>14</v>
      </c>
      <c r="K54" s="19">
        <v>8</v>
      </c>
      <c r="L54" s="72">
        <v>8</v>
      </c>
      <c r="M54" s="113">
        <f t="shared" si="23"/>
        <v>0.44247787610619471</v>
      </c>
      <c r="N54" s="26">
        <f t="shared" si="24"/>
        <v>0.49827520122652358</v>
      </c>
      <c r="O54" s="5">
        <f t="shared" si="25"/>
        <v>0.40080160320641278</v>
      </c>
      <c r="P54" s="5">
        <f t="shared" si="26"/>
        <v>0.24668516805427071</v>
      </c>
      <c r="Q54" s="5">
        <f t="shared" si="27"/>
        <v>0.27100271002710025</v>
      </c>
      <c r="T54" s="187"/>
    </row>
    <row r="55" spans="1:20" ht="15" customHeight="1" x14ac:dyDescent="0.15">
      <c r="B55" s="38" t="s">
        <v>1</v>
      </c>
      <c r="C55" s="78"/>
      <c r="D55" s="78"/>
      <c r="E55" s="78"/>
      <c r="F55" s="28"/>
      <c r="G55" s="29"/>
      <c r="H55" s="39">
        <f t="shared" ref="H55:Q55" si="28">SUM(H45:H54)</f>
        <v>6102</v>
      </c>
      <c r="I55" s="39">
        <f t="shared" si="28"/>
        <v>2609</v>
      </c>
      <c r="J55" s="39">
        <f t="shared" si="28"/>
        <v>3493</v>
      </c>
      <c r="K55" s="39">
        <f t="shared" si="28"/>
        <v>3243</v>
      </c>
      <c r="L55" s="68">
        <f t="shared" si="28"/>
        <v>2952</v>
      </c>
      <c r="M55" s="110">
        <f t="shared" si="28"/>
        <v>100</v>
      </c>
      <c r="N55" s="25">
        <f t="shared" si="28"/>
        <v>100</v>
      </c>
      <c r="O55" s="6">
        <f t="shared" si="28"/>
        <v>100.00000000000001</v>
      </c>
      <c r="P55" s="6">
        <f t="shared" si="28"/>
        <v>100</v>
      </c>
      <c r="Q55" s="6">
        <f t="shared" si="28"/>
        <v>100</v>
      </c>
    </row>
    <row r="56" spans="1:20" ht="15" customHeight="1" x14ac:dyDescent="0.15">
      <c r="B56" s="38" t="s">
        <v>1012</v>
      </c>
      <c r="C56" s="78"/>
      <c r="D56" s="78"/>
      <c r="E56" s="78"/>
      <c r="F56" s="28"/>
      <c r="G56" s="29"/>
      <c r="H56" s="40">
        <f>SUM(H46*0.375,H47*1,H48*1,H49*2,H50*3,H51*4,H52*5)/SUM(H46:H52)</f>
        <v>2.1601681273475228</v>
      </c>
      <c r="I56" s="40">
        <f t="shared" ref="I56:L56" si="29">SUM(I46*0.375,I47*1,I48*1,I49*2,I50*3,I51*4,I52*5)/SUM(I46:I52)</f>
        <v>2.1722763048881526</v>
      </c>
      <c r="J56" s="40">
        <f t="shared" si="29"/>
        <v>2.1509678942398489</v>
      </c>
      <c r="K56" s="40">
        <f t="shared" si="29"/>
        <v>1.8878546099290781</v>
      </c>
      <c r="L56" s="40">
        <f t="shared" si="29"/>
        <v>1.8862122992557775</v>
      </c>
    </row>
    <row r="57" spans="1:20" ht="15" customHeight="1" x14ac:dyDescent="0.15">
      <c r="B57" s="62"/>
      <c r="C57" s="62"/>
      <c r="D57" s="62"/>
      <c r="E57" s="62"/>
      <c r="F57" s="45"/>
      <c r="G57" s="45"/>
      <c r="H57" s="111"/>
      <c r="I57" s="111"/>
      <c r="J57" s="111"/>
      <c r="K57" s="111"/>
      <c r="L57" s="111"/>
    </row>
    <row r="58" spans="1:20" ht="15" customHeight="1" x14ac:dyDescent="0.15">
      <c r="A58" s="1" t="s">
        <v>779</v>
      </c>
      <c r="B58" s="22"/>
      <c r="C58" s="22"/>
      <c r="D58" s="22"/>
      <c r="E58" s="22"/>
      <c r="H58" s="7"/>
      <c r="I58" s="7"/>
      <c r="J58" s="7"/>
      <c r="K58" s="7"/>
      <c r="N58" s="7"/>
    </row>
    <row r="59" spans="1:20" ht="13.65" customHeight="1" x14ac:dyDescent="0.15">
      <c r="B59" s="64"/>
      <c r="C59" s="33"/>
      <c r="D59" s="33"/>
      <c r="E59" s="33"/>
      <c r="F59" s="33"/>
      <c r="G59" s="33"/>
      <c r="H59" s="79"/>
      <c r="I59" s="86"/>
      <c r="J59" s="83" t="s">
        <v>2</v>
      </c>
      <c r="K59" s="86"/>
      <c r="L59" s="86"/>
      <c r="M59" s="106"/>
      <c r="N59" s="86"/>
      <c r="O59" s="83" t="s">
        <v>3</v>
      </c>
      <c r="P59" s="86"/>
      <c r="Q59" s="84"/>
    </row>
    <row r="60" spans="1:20" ht="22.65" customHeight="1" x14ac:dyDescent="0.15">
      <c r="B60" s="34"/>
      <c r="C60" s="233"/>
      <c r="D60" s="233"/>
      <c r="E60" s="233"/>
      <c r="G60" s="75"/>
      <c r="H60" s="96" t="s">
        <v>512</v>
      </c>
      <c r="I60" s="96" t="s">
        <v>210</v>
      </c>
      <c r="J60" s="96" t="s">
        <v>211</v>
      </c>
      <c r="K60" s="96" t="s">
        <v>514</v>
      </c>
      <c r="L60" s="102" t="s">
        <v>213</v>
      </c>
      <c r="M60" s="105" t="s">
        <v>512</v>
      </c>
      <c r="N60" s="96" t="s">
        <v>210</v>
      </c>
      <c r="O60" s="96" t="s">
        <v>211</v>
      </c>
      <c r="P60" s="96" t="s">
        <v>514</v>
      </c>
      <c r="Q60" s="96" t="s">
        <v>213</v>
      </c>
    </row>
    <row r="61" spans="1:20" ht="12" customHeight="1" x14ac:dyDescent="0.15">
      <c r="B61" s="35"/>
      <c r="C61" s="88"/>
      <c r="D61" s="88"/>
      <c r="E61" s="88"/>
      <c r="F61" s="36"/>
      <c r="G61" s="76"/>
      <c r="H61" s="37"/>
      <c r="I61" s="37"/>
      <c r="J61" s="37"/>
      <c r="K61" s="37"/>
      <c r="L61" s="66"/>
      <c r="M61" s="213">
        <f>H$4</f>
        <v>6102</v>
      </c>
      <c r="N61" s="209">
        <f t="shared" ref="N61" si="30">I$4</f>
        <v>2609</v>
      </c>
      <c r="O61" s="209">
        <f t="shared" ref="O61" si="31">J$4</f>
        <v>3493</v>
      </c>
      <c r="P61" s="209">
        <f t="shared" ref="P61" si="32">K$4</f>
        <v>3243</v>
      </c>
      <c r="Q61" s="209">
        <f t="shared" ref="Q61" si="33">L$4</f>
        <v>2952</v>
      </c>
    </row>
    <row r="62" spans="1:20" ht="15" customHeight="1" x14ac:dyDescent="0.15">
      <c r="B62" s="34" t="s">
        <v>116</v>
      </c>
      <c r="C62" s="233"/>
      <c r="D62" s="233"/>
      <c r="E62" s="233"/>
      <c r="H62" s="18">
        <v>1012</v>
      </c>
      <c r="I62" s="18">
        <v>448</v>
      </c>
      <c r="J62" s="18">
        <v>564</v>
      </c>
      <c r="K62" s="18">
        <v>871</v>
      </c>
      <c r="L62" s="67">
        <v>837</v>
      </c>
      <c r="M62" s="109">
        <f t="shared" ref="M62:Q69" si="34">H62/M$61*100</f>
        <v>16.584726319239593</v>
      </c>
      <c r="N62" s="24">
        <f t="shared" si="34"/>
        <v>17.171330011498657</v>
      </c>
      <c r="O62" s="4">
        <f t="shared" si="34"/>
        <v>16.146578872029774</v>
      </c>
      <c r="P62" s="4">
        <f t="shared" si="34"/>
        <v>26.857847671908726</v>
      </c>
      <c r="Q62" s="4">
        <f t="shared" si="34"/>
        <v>28.353658536585364</v>
      </c>
      <c r="T62" s="187"/>
    </row>
    <row r="63" spans="1:20" ht="15" customHeight="1" x14ac:dyDescent="0.15">
      <c r="B63" s="34" t="s">
        <v>167</v>
      </c>
      <c r="C63" s="233"/>
      <c r="D63" s="233"/>
      <c r="E63" s="233"/>
      <c r="H63" s="18">
        <v>1012</v>
      </c>
      <c r="I63" s="18">
        <v>452</v>
      </c>
      <c r="J63" s="18">
        <v>560</v>
      </c>
      <c r="K63" s="18">
        <v>585</v>
      </c>
      <c r="L63" s="67">
        <v>521</v>
      </c>
      <c r="M63" s="109">
        <f t="shared" si="34"/>
        <v>16.584726319239593</v>
      </c>
      <c r="N63" s="24">
        <f t="shared" si="34"/>
        <v>17.324645458029899</v>
      </c>
      <c r="O63" s="4">
        <f t="shared" si="34"/>
        <v>16.032064128256511</v>
      </c>
      <c r="P63" s="4">
        <f t="shared" si="34"/>
        <v>18.038852913968547</v>
      </c>
      <c r="Q63" s="4">
        <f t="shared" si="34"/>
        <v>17.649051490514907</v>
      </c>
      <c r="T63" s="187"/>
    </row>
    <row r="64" spans="1:20" ht="15" customHeight="1" x14ac:dyDescent="0.15">
      <c r="B64" s="34" t="s">
        <v>780</v>
      </c>
      <c r="C64" s="233"/>
      <c r="D64" s="233"/>
      <c r="E64" s="233"/>
      <c r="H64" s="18">
        <v>1683</v>
      </c>
      <c r="I64" s="18">
        <v>765</v>
      </c>
      <c r="J64" s="18">
        <v>918</v>
      </c>
      <c r="K64" s="18">
        <v>807</v>
      </c>
      <c r="L64" s="67">
        <v>711</v>
      </c>
      <c r="M64" s="109">
        <f t="shared" si="34"/>
        <v>27.581120943952804</v>
      </c>
      <c r="N64" s="24">
        <f t="shared" si="34"/>
        <v>29.321579149099268</v>
      </c>
      <c r="O64" s="4">
        <f t="shared" si="34"/>
        <v>26.281133695963355</v>
      </c>
      <c r="P64" s="4">
        <f t="shared" si="34"/>
        <v>24.884366327474559</v>
      </c>
      <c r="Q64" s="4">
        <f t="shared" si="34"/>
        <v>24.085365853658537</v>
      </c>
      <c r="T64" s="187"/>
    </row>
    <row r="65" spans="1:20" ht="15" customHeight="1" x14ac:dyDescent="0.15">
      <c r="B65" s="34" t="s">
        <v>781</v>
      </c>
      <c r="C65" s="233"/>
      <c r="D65" s="233"/>
      <c r="E65" s="233"/>
      <c r="H65" s="18">
        <v>944</v>
      </c>
      <c r="I65" s="18">
        <v>377</v>
      </c>
      <c r="J65" s="18">
        <v>567</v>
      </c>
      <c r="K65" s="18">
        <v>310</v>
      </c>
      <c r="L65" s="67">
        <v>266</v>
      </c>
      <c r="M65" s="109">
        <f t="shared" si="34"/>
        <v>15.470337594231401</v>
      </c>
      <c r="N65" s="24">
        <f t="shared" si="34"/>
        <v>14.449980835569184</v>
      </c>
      <c r="O65" s="4">
        <f t="shared" si="34"/>
        <v>16.23246492985972</v>
      </c>
      <c r="P65" s="4">
        <f t="shared" si="34"/>
        <v>9.5590502621029909</v>
      </c>
      <c r="Q65" s="4">
        <f t="shared" si="34"/>
        <v>9.0108401084010836</v>
      </c>
      <c r="T65" s="187"/>
    </row>
    <row r="66" spans="1:20" ht="15" customHeight="1" x14ac:dyDescent="0.15">
      <c r="B66" s="34" t="s">
        <v>170</v>
      </c>
      <c r="C66" s="233"/>
      <c r="D66" s="233"/>
      <c r="E66" s="233"/>
      <c r="H66" s="18">
        <v>312</v>
      </c>
      <c r="I66" s="18">
        <v>132</v>
      </c>
      <c r="J66" s="18">
        <v>180</v>
      </c>
      <c r="K66" s="18">
        <v>90</v>
      </c>
      <c r="L66" s="67">
        <v>78</v>
      </c>
      <c r="M66" s="109">
        <f t="shared" si="34"/>
        <v>5.1130776794493604</v>
      </c>
      <c r="N66" s="24">
        <f t="shared" si="34"/>
        <v>5.0594097355308545</v>
      </c>
      <c r="O66" s="4">
        <f t="shared" si="34"/>
        <v>5.1531634697967368</v>
      </c>
      <c r="P66" s="4">
        <f t="shared" si="34"/>
        <v>2.7752081406105455</v>
      </c>
      <c r="Q66" s="4">
        <f t="shared" si="34"/>
        <v>2.6422764227642279</v>
      </c>
      <c r="T66" s="187"/>
    </row>
    <row r="67" spans="1:20" ht="15" customHeight="1" x14ac:dyDescent="0.15">
      <c r="B67" s="34" t="s">
        <v>171</v>
      </c>
      <c r="C67" s="233"/>
      <c r="D67" s="233"/>
      <c r="E67" s="233"/>
      <c r="H67" s="18">
        <v>81</v>
      </c>
      <c r="I67" s="18">
        <v>24</v>
      </c>
      <c r="J67" s="18">
        <v>57</v>
      </c>
      <c r="K67" s="18">
        <v>29</v>
      </c>
      <c r="L67" s="67">
        <v>24</v>
      </c>
      <c r="M67" s="109">
        <f t="shared" si="34"/>
        <v>1.3274336283185841</v>
      </c>
      <c r="N67" s="24">
        <f t="shared" si="34"/>
        <v>0.91989267918742812</v>
      </c>
      <c r="O67" s="4">
        <f t="shared" si="34"/>
        <v>1.6318350987689665</v>
      </c>
      <c r="P67" s="4">
        <f t="shared" si="34"/>
        <v>0.89423373419673136</v>
      </c>
      <c r="Q67" s="4">
        <f t="shared" si="34"/>
        <v>0.81300813008130091</v>
      </c>
      <c r="T67" s="187"/>
    </row>
    <row r="68" spans="1:20" ht="15" customHeight="1" x14ac:dyDescent="0.15">
      <c r="B68" s="34" t="s">
        <v>60</v>
      </c>
      <c r="C68" s="233"/>
      <c r="D68" s="233"/>
      <c r="E68" s="233"/>
      <c r="H68" s="18">
        <v>877</v>
      </c>
      <c r="I68" s="18">
        <v>360</v>
      </c>
      <c r="J68" s="18">
        <v>517</v>
      </c>
      <c r="K68" s="18">
        <v>485</v>
      </c>
      <c r="L68" s="67">
        <v>454</v>
      </c>
      <c r="M68" s="109">
        <f t="shared" si="34"/>
        <v>14.372336938708621</v>
      </c>
      <c r="N68" s="24">
        <f t="shared" si="34"/>
        <v>13.798390187811421</v>
      </c>
      <c r="O68" s="4">
        <f t="shared" si="34"/>
        <v>14.80103063269396</v>
      </c>
      <c r="P68" s="4">
        <f t="shared" si="34"/>
        <v>14.955288313290163</v>
      </c>
      <c r="Q68" s="4">
        <f t="shared" si="34"/>
        <v>15.379403794037941</v>
      </c>
      <c r="T68" s="187"/>
    </row>
    <row r="69" spans="1:20" ht="15" customHeight="1" x14ac:dyDescent="0.15">
      <c r="B69" s="34" t="s">
        <v>0</v>
      </c>
      <c r="C69" s="233"/>
      <c r="D69" s="233"/>
      <c r="E69" s="233"/>
      <c r="F69" s="36"/>
      <c r="G69" s="36"/>
      <c r="H69" s="19">
        <v>181</v>
      </c>
      <c r="I69" s="19">
        <v>51</v>
      </c>
      <c r="J69" s="19">
        <v>130</v>
      </c>
      <c r="K69" s="19">
        <v>66</v>
      </c>
      <c r="L69" s="72">
        <v>61</v>
      </c>
      <c r="M69" s="113">
        <f t="shared" si="34"/>
        <v>2.9662405768600459</v>
      </c>
      <c r="N69" s="26">
        <f t="shared" si="34"/>
        <v>1.9547719432732849</v>
      </c>
      <c r="O69" s="5">
        <f t="shared" si="34"/>
        <v>3.721729172630976</v>
      </c>
      <c r="P69" s="5">
        <f t="shared" si="34"/>
        <v>2.0351526364477337</v>
      </c>
      <c r="Q69" s="5">
        <f t="shared" si="34"/>
        <v>2.0663956639566399</v>
      </c>
      <c r="T69" s="187"/>
    </row>
    <row r="70" spans="1:20" ht="15" customHeight="1" x14ac:dyDescent="0.15">
      <c r="B70" s="38" t="s">
        <v>1</v>
      </c>
      <c r="C70" s="78"/>
      <c r="D70" s="78"/>
      <c r="E70" s="78"/>
      <c r="F70" s="28"/>
      <c r="G70" s="29"/>
      <c r="H70" s="39">
        <f t="shared" ref="H70:Q70" si="35">SUM(H62:H69)</f>
        <v>6102</v>
      </c>
      <c r="I70" s="39">
        <f t="shared" si="35"/>
        <v>2609</v>
      </c>
      <c r="J70" s="39">
        <f t="shared" si="35"/>
        <v>3493</v>
      </c>
      <c r="K70" s="39">
        <f t="shared" si="35"/>
        <v>3243</v>
      </c>
      <c r="L70" s="68">
        <f t="shared" si="35"/>
        <v>2952</v>
      </c>
      <c r="M70" s="110">
        <f t="shared" si="35"/>
        <v>100.00000000000001</v>
      </c>
      <c r="N70" s="25">
        <f t="shared" si="35"/>
        <v>99.999999999999986</v>
      </c>
      <c r="O70" s="6">
        <f t="shared" si="35"/>
        <v>100</v>
      </c>
      <c r="P70" s="6">
        <f t="shared" si="35"/>
        <v>99.999999999999986</v>
      </c>
      <c r="Q70" s="6">
        <f t="shared" si="35"/>
        <v>100</v>
      </c>
    </row>
    <row r="71" spans="1:20" ht="15" customHeight="1" x14ac:dyDescent="0.15">
      <c r="B71" s="62"/>
      <c r="C71" s="45"/>
      <c r="D71" s="45"/>
      <c r="E71" s="45"/>
      <c r="F71" s="45"/>
      <c r="G71" s="45"/>
      <c r="H71" s="111"/>
      <c r="I71" s="111"/>
      <c r="J71" s="111"/>
      <c r="K71" s="111"/>
      <c r="L71" s="111"/>
    </row>
    <row r="72" spans="1:20" ht="15" customHeight="1" x14ac:dyDescent="0.15">
      <c r="A72" s="1" t="s">
        <v>782</v>
      </c>
      <c r="B72" s="22"/>
      <c r="C72" s="22"/>
      <c r="D72" s="22"/>
      <c r="E72" s="22"/>
      <c r="H72" s="7"/>
      <c r="I72" s="7"/>
      <c r="J72" s="7"/>
      <c r="K72" s="7"/>
      <c r="N72" s="7"/>
    </row>
    <row r="73" spans="1:20" ht="13.65" customHeight="1" x14ac:dyDescent="0.15">
      <c r="B73" s="64"/>
      <c r="C73" s="33"/>
      <c r="D73" s="33"/>
      <c r="E73" s="33"/>
      <c r="F73" s="33"/>
      <c r="G73" s="33"/>
      <c r="H73" s="79"/>
      <c r="I73" s="86"/>
      <c r="J73" s="83" t="s">
        <v>2</v>
      </c>
      <c r="K73" s="86"/>
      <c r="L73" s="86"/>
      <c r="M73" s="106"/>
      <c r="N73" s="86"/>
      <c r="O73" s="83" t="s">
        <v>3</v>
      </c>
      <c r="P73" s="86"/>
      <c r="Q73" s="84"/>
    </row>
    <row r="74" spans="1:20" ht="22.65" customHeight="1" x14ac:dyDescent="0.15">
      <c r="B74" s="34"/>
      <c r="C74" s="233"/>
      <c r="D74" s="233"/>
      <c r="E74" s="233"/>
      <c r="G74" s="75"/>
      <c r="H74" s="96" t="s">
        <v>512</v>
      </c>
      <c r="I74" s="96" t="s">
        <v>210</v>
      </c>
      <c r="J74" s="96" t="s">
        <v>211</v>
      </c>
      <c r="K74" s="96" t="s">
        <v>514</v>
      </c>
      <c r="L74" s="102" t="s">
        <v>213</v>
      </c>
      <c r="M74" s="105" t="s">
        <v>512</v>
      </c>
      <c r="N74" s="96" t="s">
        <v>210</v>
      </c>
      <c r="O74" s="96" t="s">
        <v>211</v>
      </c>
      <c r="P74" s="96" t="s">
        <v>514</v>
      </c>
      <c r="Q74" s="96" t="s">
        <v>213</v>
      </c>
    </row>
    <row r="75" spans="1:20" ht="12" customHeight="1" x14ac:dyDescent="0.15">
      <c r="B75" s="35"/>
      <c r="C75" s="88"/>
      <c r="D75" s="88"/>
      <c r="E75" s="88"/>
      <c r="F75" s="36"/>
      <c r="G75" s="76"/>
      <c r="H75" s="37"/>
      <c r="I75" s="37"/>
      <c r="J75" s="37"/>
      <c r="K75" s="37"/>
      <c r="L75" s="66"/>
      <c r="M75" s="213">
        <f>H$4</f>
        <v>6102</v>
      </c>
      <c r="N75" s="209">
        <f t="shared" ref="N75" si="36">I$4</f>
        <v>2609</v>
      </c>
      <c r="O75" s="209">
        <f t="shared" ref="O75" si="37">J$4</f>
        <v>3493</v>
      </c>
      <c r="P75" s="209">
        <f t="shared" ref="P75" si="38">K$4</f>
        <v>3243</v>
      </c>
      <c r="Q75" s="209">
        <f t="shared" ref="Q75" si="39">L$4</f>
        <v>2952</v>
      </c>
    </row>
    <row r="76" spans="1:20" ht="15" customHeight="1" x14ac:dyDescent="0.15">
      <c r="B76" s="34" t="s">
        <v>783</v>
      </c>
      <c r="C76" s="233"/>
      <c r="D76" s="233"/>
      <c r="E76" s="233"/>
      <c r="H76" s="18">
        <v>4970</v>
      </c>
      <c r="I76" s="18">
        <v>1938</v>
      </c>
      <c r="J76" s="18">
        <v>3032</v>
      </c>
      <c r="K76" s="18">
        <v>2644</v>
      </c>
      <c r="L76" s="67">
        <v>2393</v>
      </c>
      <c r="M76" s="109">
        <f t="shared" ref="M76:Q80" si="40">H76/M$75*100</f>
        <v>81.44870534251065</v>
      </c>
      <c r="N76" s="24">
        <f t="shared" si="40"/>
        <v>74.281333844384818</v>
      </c>
      <c r="O76" s="4">
        <f t="shared" si="40"/>
        <v>86.802175780131691</v>
      </c>
      <c r="P76" s="4">
        <f t="shared" si="40"/>
        <v>81.529448041936476</v>
      </c>
      <c r="Q76" s="4">
        <f t="shared" si="40"/>
        <v>81.063685636856363</v>
      </c>
      <c r="T76" s="187"/>
    </row>
    <row r="77" spans="1:20" ht="15" customHeight="1" x14ac:dyDescent="0.15">
      <c r="B77" s="34" t="s">
        <v>784</v>
      </c>
      <c r="C77" s="233"/>
      <c r="D77" s="233"/>
      <c r="E77" s="233"/>
      <c r="H77" s="18">
        <v>379</v>
      </c>
      <c r="I77" s="18">
        <v>215</v>
      </c>
      <c r="J77" s="18">
        <v>164</v>
      </c>
      <c r="K77" s="18">
        <v>201</v>
      </c>
      <c r="L77" s="67">
        <v>182</v>
      </c>
      <c r="M77" s="109">
        <f t="shared" si="40"/>
        <v>6.2110783349721403</v>
      </c>
      <c r="N77" s="24">
        <f t="shared" si="40"/>
        <v>8.2407052510540435</v>
      </c>
      <c r="O77" s="4">
        <f t="shared" si="40"/>
        <v>4.6951044947036928</v>
      </c>
      <c r="P77" s="4">
        <f t="shared" si="40"/>
        <v>6.1979648473635525</v>
      </c>
      <c r="Q77" s="4">
        <f t="shared" si="40"/>
        <v>6.1653116531165315</v>
      </c>
      <c r="T77" s="187"/>
    </row>
    <row r="78" spans="1:20" ht="15" customHeight="1" x14ac:dyDescent="0.15">
      <c r="B78" s="34" t="s">
        <v>785</v>
      </c>
      <c r="C78" s="233"/>
      <c r="D78" s="233"/>
      <c r="E78" s="233"/>
      <c r="H78" s="18">
        <v>460</v>
      </c>
      <c r="I78" s="18">
        <v>349</v>
      </c>
      <c r="J78" s="18">
        <v>111</v>
      </c>
      <c r="K78" s="18">
        <v>139</v>
      </c>
      <c r="L78" s="67">
        <v>123</v>
      </c>
      <c r="M78" s="109">
        <f t="shared" si="40"/>
        <v>7.5385119632907243</v>
      </c>
      <c r="N78" s="24">
        <f t="shared" si="40"/>
        <v>13.376772709850519</v>
      </c>
      <c r="O78" s="4">
        <f t="shared" si="40"/>
        <v>3.1777841397079878</v>
      </c>
      <c r="P78" s="4">
        <f t="shared" si="40"/>
        <v>4.2861547949429539</v>
      </c>
      <c r="Q78" s="4">
        <f t="shared" si="40"/>
        <v>4.1666666666666661</v>
      </c>
      <c r="T78" s="187"/>
    </row>
    <row r="79" spans="1:20" ht="15" customHeight="1" x14ac:dyDescent="0.15">
      <c r="B79" s="34" t="s">
        <v>60</v>
      </c>
      <c r="C79" s="233"/>
      <c r="D79" s="233"/>
      <c r="E79" s="233"/>
      <c r="H79" s="18">
        <v>206</v>
      </c>
      <c r="I79" s="18">
        <v>84</v>
      </c>
      <c r="J79" s="18">
        <v>122</v>
      </c>
      <c r="K79" s="18">
        <v>210</v>
      </c>
      <c r="L79" s="67">
        <v>205</v>
      </c>
      <c r="M79" s="109">
        <f t="shared" si="40"/>
        <v>3.3759423139954112</v>
      </c>
      <c r="N79" s="24">
        <f t="shared" si="40"/>
        <v>3.219624377155998</v>
      </c>
      <c r="O79" s="4">
        <f t="shared" si="40"/>
        <v>3.4926996850844549</v>
      </c>
      <c r="P79" s="4">
        <f t="shared" si="40"/>
        <v>6.4754856614246066</v>
      </c>
      <c r="Q79" s="4">
        <f t="shared" si="40"/>
        <v>6.9444444444444446</v>
      </c>
      <c r="T79" s="187"/>
    </row>
    <row r="80" spans="1:20" ht="15" customHeight="1" x14ac:dyDescent="0.15">
      <c r="B80" s="34" t="s">
        <v>0</v>
      </c>
      <c r="C80" s="233"/>
      <c r="D80" s="233"/>
      <c r="E80" s="233"/>
      <c r="F80" s="36"/>
      <c r="G80" s="36"/>
      <c r="H80" s="19">
        <v>87</v>
      </c>
      <c r="I80" s="19">
        <v>23</v>
      </c>
      <c r="J80" s="19">
        <v>64</v>
      </c>
      <c r="K80" s="19">
        <v>49</v>
      </c>
      <c r="L80" s="72">
        <v>49</v>
      </c>
      <c r="M80" s="113">
        <f t="shared" si="40"/>
        <v>1.4257620452310718</v>
      </c>
      <c r="N80" s="26">
        <f t="shared" si="40"/>
        <v>0.88156381755461855</v>
      </c>
      <c r="O80" s="5">
        <f t="shared" si="40"/>
        <v>1.8322359003721727</v>
      </c>
      <c r="P80" s="5">
        <f t="shared" si="40"/>
        <v>1.5109466543324082</v>
      </c>
      <c r="Q80" s="5">
        <f t="shared" si="40"/>
        <v>1.6598915989159893</v>
      </c>
      <c r="T80" s="187"/>
    </row>
    <row r="81" spans="1:20" ht="15" customHeight="1" x14ac:dyDescent="0.15">
      <c r="B81" s="38" t="s">
        <v>1</v>
      </c>
      <c r="C81" s="78"/>
      <c r="D81" s="78"/>
      <c r="E81" s="78"/>
      <c r="F81" s="28"/>
      <c r="G81" s="29"/>
      <c r="H81" s="39">
        <f t="shared" ref="H81:Q81" si="41">SUM(H76:H80)</f>
        <v>6102</v>
      </c>
      <c r="I81" s="39">
        <f t="shared" si="41"/>
        <v>2609</v>
      </c>
      <c r="J81" s="39">
        <f t="shared" si="41"/>
        <v>3493</v>
      </c>
      <c r="K81" s="39">
        <f t="shared" si="41"/>
        <v>3243</v>
      </c>
      <c r="L81" s="68">
        <f t="shared" si="41"/>
        <v>2952</v>
      </c>
      <c r="M81" s="110">
        <f t="shared" si="41"/>
        <v>100</v>
      </c>
      <c r="N81" s="25">
        <f t="shared" si="41"/>
        <v>99.999999999999986</v>
      </c>
      <c r="O81" s="6">
        <f t="shared" si="41"/>
        <v>100</v>
      </c>
      <c r="P81" s="6">
        <f t="shared" si="41"/>
        <v>100.00000000000001</v>
      </c>
      <c r="Q81" s="6">
        <f t="shared" si="41"/>
        <v>100</v>
      </c>
    </row>
    <row r="82" spans="1:20" ht="15" customHeight="1" x14ac:dyDescent="0.15">
      <c r="B82" s="62"/>
      <c r="C82" s="45"/>
      <c r="D82" s="45"/>
      <c r="E82" s="45"/>
      <c r="F82" s="45"/>
      <c r="G82" s="45"/>
      <c r="H82" s="111"/>
      <c r="I82" s="111"/>
      <c r="J82" s="111"/>
      <c r="K82" s="111"/>
      <c r="L82" s="111"/>
    </row>
    <row r="83" spans="1:20" ht="15" customHeight="1" x14ac:dyDescent="0.15">
      <c r="A83" s="1" t="s">
        <v>786</v>
      </c>
      <c r="B83" s="22"/>
      <c r="C83" s="22"/>
      <c r="D83" s="22"/>
      <c r="E83" s="22"/>
      <c r="H83" s="7"/>
      <c r="I83" s="7"/>
      <c r="J83" s="7"/>
      <c r="K83" s="7"/>
      <c r="N83" s="7"/>
    </row>
    <row r="84" spans="1:20" ht="13.65" customHeight="1" x14ac:dyDescent="0.15">
      <c r="B84" s="64"/>
      <c r="C84" s="33"/>
      <c r="D84" s="33"/>
      <c r="E84" s="33"/>
      <c r="F84" s="33"/>
      <c r="G84" s="33"/>
      <c r="H84" s="79"/>
      <c r="I84" s="86"/>
      <c r="J84" s="83" t="s">
        <v>2</v>
      </c>
      <c r="K84" s="86"/>
      <c r="L84" s="86"/>
      <c r="M84" s="106"/>
      <c r="N84" s="86"/>
      <c r="O84" s="83" t="s">
        <v>3</v>
      </c>
      <c r="P84" s="86"/>
      <c r="Q84" s="84"/>
    </row>
    <row r="85" spans="1:20" ht="22.65" customHeight="1" x14ac:dyDescent="0.15">
      <c r="B85" s="34"/>
      <c r="C85" s="233"/>
      <c r="D85" s="233"/>
      <c r="E85" s="233"/>
      <c r="G85" s="75"/>
      <c r="H85" s="96" t="s">
        <v>512</v>
      </c>
      <c r="I85" s="96" t="s">
        <v>210</v>
      </c>
      <c r="J85" s="96" t="s">
        <v>211</v>
      </c>
      <c r="K85" s="96" t="s">
        <v>514</v>
      </c>
      <c r="L85" s="102" t="s">
        <v>213</v>
      </c>
      <c r="M85" s="105" t="s">
        <v>512</v>
      </c>
      <c r="N85" s="96" t="s">
        <v>210</v>
      </c>
      <c r="O85" s="96" t="s">
        <v>211</v>
      </c>
      <c r="P85" s="96" t="s">
        <v>514</v>
      </c>
      <c r="Q85" s="96" t="s">
        <v>213</v>
      </c>
    </row>
    <row r="86" spans="1:20" ht="12" customHeight="1" x14ac:dyDescent="0.15">
      <c r="B86" s="35"/>
      <c r="C86" s="88"/>
      <c r="D86" s="88"/>
      <c r="E86" s="88"/>
      <c r="F86" s="36"/>
      <c r="G86" s="76"/>
      <c r="H86" s="37"/>
      <c r="I86" s="37"/>
      <c r="J86" s="37"/>
      <c r="K86" s="37"/>
      <c r="L86" s="66"/>
      <c r="M86" s="213">
        <f>H$4</f>
        <v>6102</v>
      </c>
      <c r="N86" s="209">
        <f t="shared" ref="N86" si="42">I$4</f>
        <v>2609</v>
      </c>
      <c r="O86" s="209">
        <f t="shared" ref="O86" si="43">J$4</f>
        <v>3493</v>
      </c>
      <c r="P86" s="209">
        <f t="shared" ref="P86" si="44">K$4</f>
        <v>3243</v>
      </c>
      <c r="Q86" s="209">
        <f t="shared" ref="Q86" si="45">L$4</f>
        <v>2952</v>
      </c>
    </row>
    <row r="87" spans="1:20" ht="15" customHeight="1" x14ac:dyDescent="0.15">
      <c r="B87" s="34" t="s">
        <v>787</v>
      </c>
      <c r="C87" s="233"/>
      <c r="D87" s="233"/>
      <c r="E87" s="233"/>
      <c r="H87" s="18">
        <v>850</v>
      </c>
      <c r="I87" s="18">
        <v>185</v>
      </c>
      <c r="J87" s="18">
        <v>665</v>
      </c>
      <c r="K87" s="18">
        <v>489</v>
      </c>
      <c r="L87" s="67">
        <v>436</v>
      </c>
      <c r="M87" s="109">
        <f t="shared" ref="M87:Q92" si="46">H87/M$86*100</f>
        <v>13.929859062602427</v>
      </c>
      <c r="N87" s="24">
        <f t="shared" si="46"/>
        <v>7.0908394020697578</v>
      </c>
      <c r="O87" s="4">
        <f t="shared" si="46"/>
        <v>19.038076152304608</v>
      </c>
      <c r="P87" s="4">
        <f t="shared" si="46"/>
        <v>15.0786308973173</v>
      </c>
      <c r="Q87" s="4">
        <f t="shared" si="46"/>
        <v>14.769647696476964</v>
      </c>
      <c r="T87" s="187"/>
    </row>
    <row r="88" spans="1:20" ht="15" customHeight="1" x14ac:dyDescent="0.15">
      <c r="B88" s="34" t="s">
        <v>788</v>
      </c>
      <c r="C88" s="233"/>
      <c r="D88" s="233"/>
      <c r="E88" s="233"/>
      <c r="H88" s="18">
        <v>272</v>
      </c>
      <c r="I88" s="18">
        <v>82</v>
      </c>
      <c r="J88" s="18">
        <v>190</v>
      </c>
      <c r="K88" s="18">
        <v>144</v>
      </c>
      <c r="L88" s="67">
        <v>135</v>
      </c>
      <c r="M88" s="109">
        <f t="shared" si="46"/>
        <v>4.4575549000327763</v>
      </c>
      <c r="N88" s="24">
        <f t="shared" si="46"/>
        <v>3.1429666538903791</v>
      </c>
      <c r="O88" s="4">
        <f t="shared" si="46"/>
        <v>5.4394503292298886</v>
      </c>
      <c r="P88" s="4">
        <f t="shared" si="46"/>
        <v>4.4403330249768729</v>
      </c>
      <c r="Q88" s="4">
        <f t="shared" si="46"/>
        <v>4.5731707317073171</v>
      </c>
      <c r="T88" s="187"/>
    </row>
    <row r="89" spans="1:20" ht="15" customHeight="1" x14ac:dyDescent="0.15">
      <c r="B89" s="34" t="s">
        <v>789</v>
      </c>
      <c r="C89" s="233"/>
      <c r="D89" s="233"/>
      <c r="E89" s="233"/>
      <c r="H89" s="18">
        <v>202</v>
      </c>
      <c r="I89" s="18">
        <v>82</v>
      </c>
      <c r="J89" s="18">
        <v>120</v>
      </c>
      <c r="K89" s="18">
        <v>87</v>
      </c>
      <c r="L89" s="67">
        <v>66</v>
      </c>
      <c r="M89" s="109">
        <f t="shared" si="46"/>
        <v>3.3103900360537528</v>
      </c>
      <c r="N89" s="24">
        <f t="shared" si="46"/>
        <v>3.1429666538903791</v>
      </c>
      <c r="O89" s="4">
        <f t="shared" si="46"/>
        <v>3.4354423131978242</v>
      </c>
      <c r="P89" s="4">
        <f t="shared" si="46"/>
        <v>2.6827012025901942</v>
      </c>
      <c r="Q89" s="4">
        <f t="shared" si="46"/>
        <v>2.2357723577235773</v>
      </c>
      <c r="T89" s="187"/>
    </row>
    <row r="90" spans="1:20" ht="15" customHeight="1" x14ac:dyDescent="0.15">
      <c r="B90" s="34" t="s">
        <v>790</v>
      </c>
      <c r="C90" s="233"/>
      <c r="D90" s="233"/>
      <c r="E90" s="233"/>
      <c r="H90" s="18">
        <v>519</v>
      </c>
      <c r="I90" s="18">
        <v>269</v>
      </c>
      <c r="J90" s="18">
        <v>250</v>
      </c>
      <c r="K90" s="18">
        <v>379</v>
      </c>
      <c r="L90" s="67">
        <v>339</v>
      </c>
      <c r="M90" s="109">
        <f t="shared" si="46"/>
        <v>8.5054080629301865</v>
      </c>
      <c r="N90" s="24">
        <f t="shared" si="46"/>
        <v>10.310463779225756</v>
      </c>
      <c r="O90" s="4">
        <f t="shared" si="46"/>
        <v>7.1571714858288003</v>
      </c>
      <c r="P90" s="4">
        <f t="shared" si="46"/>
        <v>11.686709836571076</v>
      </c>
      <c r="Q90" s="4">
        <f t="shared" si="46"/>
        <v>11.483739837398375</v>
      </c>
      <c r="T90" s="187"/>
    </row>
    <row r="91" spans="1:20" ht="15" customHeight="1" x14ac:dyDescent="0.15">
      <c r="B91" s="34" t="s">
        <v>60</v>
      </c>
      <c r="C91" s="233"/>
      <c r="D91" s="233"/>
      <c r="E91" s="233"/>
      <c r="H91" s="18">
        <v>3754</v>
      </c>
      <c r="I91" s="18">
        <v>1862</v>
      </c>
      <c r="J91" s="18">
        <v>1892</v>
      </c>
      <c r="K91" s="18">
        <v>1896</v>
      </c>
      <c r="L91" s="67">
        <v>1749</v>
      </c>
      <c r="M91" s="109">
        <f t="shared" si="46"/>
        <v>61.520812848246479</v>
      </c>
      <c r="N91" s="24">
        <f t="shared" si="46"/>
        <v>71.368340360291299</v>
      </c>
      <c r="O91" s="4">
        <f t="shared" si="46"/>
        <v>54.165473804752359</v>
      </c>
      <c r="P91" s="4">
        <f t="shared" si="46"/>
        <v>58.464384828862158</v>
      </c>
      <c r="Q91" s="4">
        <f t="shared" si="46"/>
        <v>59.247967479674799</v>
      </c>
      <c r="T91" s="187"/>
    </row>
    <row r="92" spans="1:20" ht="15" customHeight="1" x14ac:dyDescent="0.15">
      <c r="B92" s="34" t="s">
        <v>0</v>
      </c>
      <c r="C92" s="233"/>
      <c r="D92" s="233"/>
      <c r="E92" s="233"/>
      <c r="F92" s="36"/>
      <c r="G92" s="36"/>
      <c r="H92" s="19">
        <v>505</v>
      </c>
      <c r="I92" s="19">
        <v>129</v>
      </c>
      <c r="J92" s="19">
        <v>376</v>
      </c>
      <c r="K92" s="19">
        <v>248</v>
      </c>
      <c r="L92" s="72">
        <v>227</v>
      </c>
      <c r="M92" s="113">
        <f t="shared" si="46"/>
        <v>8.2759750901343825</v>
      </c>
      <c r="N92" s="26">
        <f t="shared" si="46"/>
        <v>4.9444231506324261</v>
      </c>
      <c r="O92" s="5">
        <f t="shared" si="46"/>
        <v>10.764385914686516</v>
      </c>
      <c r="P92" s="5">
        <f t="shared" si="46"/>
        <v>7.6472402096823933</v>
      </c>
      <c r="Q92" s="5">
        <f t="shared" si="46"/>
        <v>7.6897018970189706</v>
      </c>
      <c r="T92" s="187"/>
    </row>
    <row r="93" spans="1:20" ht="15" customHeight="1" x14ac:dyDescent="0.15">
      <c r="B93" s="38" t="s">
        <v>1</v>
      </c>
      <c r="C93" s="78"/>
      <c r="D93" s="78"/>
      <c r="E93" s="78"/>
      <c r="F93" s="28"/>
      <c r="G93" s="29"/>
      <c r="H93" s="39">
        <f t="shared" ref="H93:Q93" si="47">SUM(H87:H92)</f>
        <v>6102</v>
      </c>
      <c r="I93" s="39">
        <f t="shared" si="47"/>
        <v>2609</v>
      </c>
      <c r="J93" s="39">
        <f t="shared" si="47"/>
        <v>3493</v>
      </c>
      <c r="K93" s="39">
        <f t="shared" si="47"/>
        <v>3243</v>
      </c>
      <c r="L93" s="68">
        <f t="shared" si="47"/>
        <v>2952</v>
      </c>
      <c r="M93" s="110">
        <f t="shared" si="47"/>
        <v>100</v>
      </c>
      <c r="N93" s="25">
        <f t="shared" si="47"/>
        <v>100</v>
      </c>
      <c r="O93" s="6">
        <f t="shared" si="47"/>
        <v>99.999999999999986</v>
      </c>
      <c r="P93" s="6">
        <f t="shared" si="47"/>
        <v>100</v>
      </c>
      <c r="Q93" s="6">
        <f t="shared" si="47"/>
        <v>100</v>
      </c>
    </row>
    <row r="94" spans="1:20" ht="15" customHeight="1" x14ac:dyDescent="0.15">
      <c r="B94" s="62"/>
      <c r="C94" s="45"/>
      <c r="D94" s="45"/>
      <c r="E94" s="45"/>
      <c r="F94" s="45"/>
      <c r="G94" s="45"/>
      <c r="H94" s="111"/>
      <c r="I94" s="111"/>
      <c r="J94" s="111"/>
      <c r="K94" s="111"/>
      <c r="L94" s="111"/>
    </row>
    <row r="95" spans="1:20" ht="15" customHeight="1" x14ac:dyDescent="0.15">
      <c r="A95" s="1" t="s">
        <v>791</v>
      </c>
      <c r="B95" s="22"/>
      <c r="C95" s="22"/>
      <c r="D95" s="22"/>
      <c r="E95" s="22"/>
      <c r="H95" s="7"/>
      <c r="I95" s="7"/>
      <c r="J95" s="7"/>
      <c r="K95" s="7"/>
      <c r="N95" s="7"/>
    </row>
    <row r="96" spans="1:20" ht="13.65" customHeight="1" x14ac:dyDescent="0.15">
      <c r="B96" s="64"/>
      <c r="C96" s="33"/>
      <c r="D96" s="33"/>
      <c r="E96" s="33"/>
      <c r="F96" s="33"/>
      <c r="G96" s="33"/>
      <c r="H96" s="79"/>
      <c r="I96" s="86"/>
      <c r="J96" s="83" t="s">
        <v>2</v>
      </c>
      <c r="K96" s="86"/>
      <c r="L96" s="86"/>
      <c r="M96" s="106"/>
      <c r="N96" s="86"/>
      <c r="O96" s="83" t="s">
        <v>3</v>
      </c>
      <c r="P96" s="86"/>
      <c r="Q96" s="84"/>
    </row>
    <row r="97" spans="1:20" ht="22.65" customHeight="1" x14ac:dyDescent="0.15">
      <c r="B97" s="34"/>
      <c r="C97" s="233"/>
      <c r="D97" s="233"/>
      <c r="E97" s="233"/>
      <c r="G97" s="75"/>
      <c r="H97" s="96" t="s">
        <v>512</v>
      </c>
      <c r="I97" s="96" t="s">
        <v>210</v>
      </c>
      <c r="J97" s="96" t="s">
        <v>211</v>
      </c>
      <c r="K97" s="96" t="s">
        <v>514</v>
      </c>
      <c r="L97" s="102" t="s">
        <v>213</v>
      </c>
      <c r="M97" s="105" t="s">
        <v>512</v>
      </c>
      <c r="N97" s="96" t="s">
        <v>210</v>
      </c>
      <c r="O97" s="96" t="s">
        <v>211</v>
      </c>
      <c r="P97" s="96" t="s">
        <v>514</v>
      </c>
      <c r="Q97" s="96" t="s">
        <v>213</v>
      </c>
    </row>
    <row r="98" spans="1:20" ht="12" customHeight="1" x14ac:dyDescent="0.15">
      <c r="B98" s="35"/>
      <c r="C98" s="88"/>
      <c r="D98" s="88"/>
      <c r="E98" s="88"/>
      <c r="F98" s="36"/>
      <c r="G98" s="76"/>
      <c r="H98" s="37"/>
      <c r="I98" s="37"/>
      <c r="J98" s="37"/>
      <c r="K98" s="37"/>
      <c r="L98" s="66"/>
      <c r="M98" s="213">
        <f>H$4</f>
        <v>6102</v>
      </c>
      <c r="N98" s="209">
        <f t="shared" ref="N98" si="48">I$4</f>
        <v>2609</v>
      </c>
      <c r="O98" s="209">
        <f t="shared" ref="O98" si="49">J$4</f>
        <v>3493</v>
      </c>
      <c r="P98" s="209">
        <f t="shared" ref="P98" si="50">K$4</f>
        <v>3243</v>
      </c>
      <c r="Q98" s="209">
        <f t="shared" ref="Q98" si="51">L$4</f>
        <v>2952</v>
      </c>
    </row>
    <row r="99" spans="1:20" ht="15" customHeight="1" x14ac:dyDescent="0.15">
      <c r="B99" s="34" t="s">
        <v>792</v>
      </c>
      <c r="C99" s="233"/>
      <c r="D99" s="233"/>
      <c r="E99" s="233"/>
      <c r="H99" s="18">
        <v>631</v>
      </c>
      <c r="I99" s="18">
        <v>55</v>
      </c>
      <c r="J99" s="18">
        <v>576</v>
      </c>
      <c r="K99" s="18">
        <v>219</v>
      </c>
      <c r="L99" s="67">
        <v>210</v>
      </c>
      <c r="M99" s="109">
        <f t="shared" ref="M99:Q101" si="52">H99/M$98*100</f>
        <v>10.340871845296624</v>
      </c>
      <c r="N99" s="24">
        <f t="shared" si="52"/>
        <v>2.1080873898045227</v>
      </c>
      <c r="O99" s="4">
        <f t="shared" si="52"/>
        <v>16.490123103349553</v>
      </c>
      <c r="P99" s="4">
        <f t="shared" si="52"/>
        <v>6.7530064754856607</v>
      </c>
      <c r="Q99" s="4">
        <f t="shared" si="52"/>
        <v>7.1138211382113816</v>
      </c>
      <c r="T99" s="187"/>
    </row>
    <row r="100" spans="1:20" ht="15" customHeight="1" x14ac:dyDescent="0.15">
      <c r="B100" s="34" t="s">
        <v>793</v>
      </c>
      <c r="C100" s="233"/>
      <c r="D100" s="233"/>
      <c r="E100" s="233"/>
      <c r="H100" s="18">
        <v>5432</v>
      </c>
      <c r="I100" s="18">
        <v>2536</v>
      </c>
      <c r="J100" s="18">
        <v>2896</v>
      </c>
      <c r="K100" s="18">
        <v>3009</v>
      </c>
      <c r="L100" s="67">
        <v>2728</v>
      </c>
      <c r="M100" s="109">
        <f t="shared" si="52"/>
        <v>89.019993444772211</v>
      </c>
      <c r="N100" s="24">
        <f t="shared" si="52"/>
        <v>97.201993100804913</v>
      </c>
      <c r="O100" s="4">
        <f t="shared" si="52"/>
        <v>82.908674491840827</v>
      </c>
      <c r="P100" s="4">
        <f t="shared" si="52"/>
        <v>92.78445883441259</v>
      </c>
      <c r="Q100" s="4">
        <f t="shared" si="52"/>
        <v>92.411924119241192</v>
      </c>
      <c r="T100" s="187"/>
    </row>
    <row r="101" spans="1:20" ht="15" customHeight="1" x14ac:dyDescent="0.15">
      <c r="B101" s="34" t="s">
        <v>0</v>
      </c>
      <c r="C101" s="233"/>
      <c r="D101" s="233"/>
      <c r="E101" s="233"/>
      <c r="F101" s="36"/>
      <c r="G101" s="36"/>
      <c r="H101" s="19">
        <v>39</v>
      </c>
      <c r="I101" s="19">
        <v>18</v>
      </c>
      <c r="J101" s="19">
        <v>21</v>
      </c>
      <c r="K101" s="19">
        <v>15</v>
      </c>
      <c r="L101" s="72">
        <v>14</v>
      </c>
      <c r="M101" s="113">
        <f t="shared" si="52"/>
        <v>0.63913470993117005</v>
      </c>
      <c r="N101" s="26">
        <f t="shared" si="52"/>
        <v>0.68991950939057112</v>
      </c>
      <c r="O101" s="5">
        <f t="shared" si="52"/>
        <v>0.60120240480961928</v>
      </c>
      <c r="P101" s="5">
        <f t="shared" si="52"/>
        <v>0.46253469010175763</v>
      </c>
      <c r="Q101" s="5">
        <f t="shared" si="52"/>
        <v>0.47425474254742545</v>
      </c>
      <c r="T101" s="187"/>
    </row>
    <row r="102" spans="1:20" ht="15" customHeight="1" x14ac:dyDescent="0.15">
      <c r="B102" s="38" t="s">
        <v>1</v>
      </c>
      <c r="C102" s="78"/>
      <c r="D102" s="78"/>
      <c r="E102" s="78"/>
      <c r="F102" s="28"/>
      <c r="G102" s="29"/>
      <c r="H102" s="39">
        <f t="shared" ref="H102:Q102" si="53">SUM(H99:H101)</f>
        <v>6102</v>
      </c>
      <c r="I102" s="39">
        <f t="shared" si="53"/>
        <v>2609</v>
      </c>
      <c r="J102" s="39">
        <f t="shared" si="53"/>
        <v>3493</v>
      </c>
      <c r="K102" s="39">
        <f t="shared" si="53"/>
        <v>3243</v>
      </c>
      <c r="L102" s="68">
        <f t="shared" si="53"/>
        <v>2952</v>
      </c>
      <c r="M102" s="110">
        <f t="shared" si="53"/>
        <v>100</v>
      </c>
      <c r="N102" s="25">
        <f t="shared" si="53"/>
        <v>100.00000000000001</v>
      </c>
      <c r="O102" s="6">
        <f t="shared" si="53"/>
        <v>100</v>
      </c>
      <c r="P102" s="6">
        <f t="shared" si="53"/>
        <v>100.00000000000001</v>
      </c>
      <c r="Q102" s="6">
        <f t="shared" si="53"/>
        <v>100</v>
      </c>
    </row>
    <row r="103" spans="1:20" ht="15" customHeight="1" x14ac:dyDescent="0.15">
      <c r="B103" s="62"/>
      <c r="C103" s="45"/>
      <c r="D103" s="45"/>
      <c r="E103" s="45"/>
      <c r="F103" s="45"/>
      <c r="G103" s="45"/>
      <c r="H103" s="111"/>
      <c r="I103" s="111"/>
      <c r="J103" s="111"/>
      <c r="K103" s="111"/>
      <c r="L103" s="111"/>
    </row>
    <row r="104" spans="1:20" ht="15" customHeight="1" x14ac:dyDescent="0.15">
      <c r="A104" s="1" t="s">
        <v>794</v>
      </c>
      <c r="B104" s="22"/>
      <c r="H104" s="7"/>
      <c r="I104" s="7"/>
      <c r="J104" s="7"/>
      <c r="K104" s="7"/>
      <c r="N104" s="7"/>
    </row>
    <row r="105" spans="1:20" ht="13.65" customHeight="1" x14ac:dyDescent="0.15">
      <c r="B105" s="64"/>
      <c r="C105" s="33"/>
      <c r="D105" s="33"/>
      <c r="E105" s="33"/>
      <c r="F105" s="33"/>
      <c r="G105" s="74"/>
      <c r="H105" s="79"/>
      <c r="I105" s="86"/>
      <c r="J105" s="83" t="s">
        <v>2</v>
      </c>
      <c r="K105" s="86"/>
      <c r="L105" s="86"/>
      <c r="M105" s="106"/>
      <c r="N105" s="86"/>
      <c r="O105" s="83" t="s">
        <v>3</v>
      </c>
      <c r="P105" s="86"/>
      <c r="Q105" s="84"/>
    </row>
    <row r="106" spans="1:20" ht="22.65" customHeight="1" x14ac:dyDescent="0.15">
      <c r="B106" s="34"/>
      <c r="G106" s="75"/>
      <c r="H106" s="96" t="s">
        <v>512</v>
      </c>
      <c r="I106" s="96" t="s">
        <v>210</v>
      </c>
      <c r="J106" s="96" t="s">
        <v>211</v>
      </c>
      <c r="K106" s="96" t="s">
        <v>514</v>
      </c>
      <c r="L106" s="102" t="s">
        <v>213</v>
      </c>
      <c r="M106" s="105" t="s">
        <v>512</v>
      </c>
      <c r="N106" s="96" t="s">
        <v>210</v>
      </c>
      <c r="O106" s="96" t="s">
        <v>211</v>
      </c>
      <c r="P106" s="96" t="s">
        <v>514</v>
      </c>
      <c r="Q106" s="96" t="s">
        <v>213</v>
      </c>
    </row>
    <row r="107" spans="1:20" ht="12" customHeight="1" x14ac:dyDescent="0.15">
      <c r="B107" s="35"/>
      <c r="C107" s="36"/>
      <c r="D107" s="36"/>
      <c r="E107" s="36"/>
      <c r="F107" s="36"/>
      <c r="G107" s="76"/>
      <c r="H107" s="37"/>
      <c r="I107" s="37"/>
      <c r="J107" s="37"/>
      <c r="K107" s="37"/>
      <c r="L107" s="66"/>
      <c r="M107" s="213">
        <f>H$4</f>
        <v>6102</v>
      </c>
      <c r="N107" s="209">
        <f t="shared" ref="N107" si="54">I$4</f>
        <v>2609</v>
      </c>
      <c r="O107" s="209">
        <f t="shared" ref="O107" si="55">J$4</f>
        <v>3493</v>
      </c>
      <c r="P107" s="209">
        <f t="shared" ref="P107" si="56">K$4</f>
        <v>3243</v>
      </c>
      <c r="Q107" s="209">
        <f t="shared" ref="Q107" si="57">L$4</f>
        <v>2952</v>
      </c>
    </row>
    <row r="108" spans="1:20" ht="15" customHeight="1" x14ac:dyDescent="0.15">
      <c r="B108" s="227" t="s">
        <v>795</v>
      </c>
      <c r="C108" s="238"/>
      <c r="D108" s="238"/>
      <c r="E108" s="238"/>
      <c r="F108" s="238"/>
      <c r="G108" s="383"/>
      <c r="H108" s="18">
        <v>2444</v>
      </c>
      <c r="I108" s="18">
        <v>1110</v>
      </c>
      <c r="J108" s="18">
        <v>1334</v>
      </c>
      <c r="K108" s="18">
        <v>1579</v>
      </c>
      <c r="L108" s="67">
        <v>1442</v>
      </c>
      <c r="M108" s="109">
        <f t="shared" ref="M108:M121" si="58">H108/M$107*100</f>
        <v>40.052441822353323</v>
      </c>
      <c r="N108" s="24">
        <f t="shared" ref="N108:N121" si="59">I108/N$107*100</f>
        <v>42.545036412418554</v>
      </c>
      <c r="O108" s="4">
        <f t="shared" ref="O108:O121" si="60">J108/O$107*100</f>
        <v>38.19066704838248</v>
      </c>
      <c r="P108" s="4">
        <f t="shared" ref="P108:P121" si="61">K108/P$107*100</f>
        <v>48.689485044711688</v>
      </c>
      <c r="Q108" s="4">
        <f t="shared" ref="Q108:Q121" si="62">L108/Q$107*100</f>
        <v>48.848238482384829</v>
      </c>
      <c r="R108" s="187"/>
    </row>
    <row r="109" spans="1:20" ht="15" customHeight="1" x14ac:dyDescent="0.15">
      <c r="B109" s="34" t="s">
        <v>796</v>
      </c>
      <c r="C109" s="239"/>
      <c r="D109" s="239"/>
      <c r="E109" s="239"/>
      <c r="F109" s="239"/>
      <c r="G109" s="75"/>
      <c r="H109" s="18">
        <v>2378</v>
      </c>
      <c r="I109" s="18">
        <v>927</v>
      </c>
      <c r="J109" s="18">
        <v>1451</v>
      </c>
      <c r="K109" s="18">
        <v>1028</v>
      </c>
      <c r="L109" s="67">
        <v>934</v>
      </c>
      <c r="M109" s="109">
        <f t="shared" si="58"/>
        <v>38.970829236315964</v>
      </c>
      <c r="N109" s="24">
        <f t="shared" si="59"/>
        <v>35.530854733614412</v>
      </c>
      <c r="O109" s="4">
        <f t="shared" si="60"/>
        <v>41.540223303750359</v>
      </c>
      <c r="P109" s="4">
        <f t="shared" si="61"/>
        <v>31.699044094973789</v>
      </c>
      <c r="Q109" s="4">
        <f t="shared" si="62"/>
        <v>31.639566395663955</v>
      </c>
      <c r="R109" s="187"/>
    </row>
    <row r="110" spans="1:20" ht="15" customHeight="1" x14ac:dyDescent="0.15">
      <c r="B110" s="228" t="s">
        <v>797</v>
      </c>
      <c r="C110" s="242"/>
      <c r="D110" s="242"/>
      <c r="E110" s="242"/>
      <c r="F110" s="242"/>
      <c r="G110" s="232"/>
      <c r="H110" s="18">
        <v>22</v>
      </c>
      <c r="I110" s="18">
        <v>7</v>
      </c>
      <c r="J110" s="18">
        <v>15</v>
      </c>
      <c r="K110" s="18">
        <v>15</v>
      </c>
      <c r="L110" s="67">
        <v>14</v>
      </c>
      <c r="M110" s="109">
        <f t="shared" si="58"/>
        <v>0.36053752867912159</v>
      </c>
      <c r="N110" s="24">
        <f t="shared" si="59"/>
        <v>0.26830203142966652</v>
      </c>
      <c r="O110" s="4">
        <f t="shared" si="60"/>
        <v>0.42943028914972803</v>
      </c>
      <c r="P110" s="4">
        <f t="shared" si="61"/>
        <v>0.46253469010175763</v>
      </c>
      <c r="Q110" s="4">
        <f t="shared" si="62"/>
        <v>0.47425474254742545</v>
      </c>
      <c r="R110" s="187"/>
    </row>
    <row r="111" spans="1:20" ht="15" customHeight="1" x14ac:dyDescent="0.15">
      <c r="B111" s="34" t="s">
        <v>558</v>
      </c>
      <c r="C111" s="239"/>
      <c r="D111" s="239"/>
      <c r="E111" s="239"/>
      <c r="F111" s="239"/>
      <c r="G111" s="75"/>
      <c r="H111" s="18">
        <v>4</v>
      </c>
      <c r="I111" s="18">
        <v>0</v>
      </c>
      <c r="J111" s="18">
        <v>4</v>
      </c>
      <c r="K111" s="18">
        <v>0</v>
      </c>
      <c r="L111" s="67">
        <v>0</v>
      </c>
      <c r="M111" s="109">
        <f t="shared" si="58"/>
        <v>6.5552277941658479E-2</v>
      </c>
      <c r="N111" s="24">
        <f t="shared" si="59"/>
        <v>0</v>
      </c>
      <c r="O111" s="4">
        <f t="shared" si="60"/>
        <v>0.11451474377326079</v>
      </c>
      <c r="P111" s="4">
        <f t="shared" si="61"/>
        <v>0</v>
      </c>
      <c r="Q111" s="4">
        <f t="shared" si="62"/>
        <v>0</v>
      </c>
      <c r="R111" s="187"/>
    </row>
    <row r="112" spans="1:20" ht="15" customHeight="1" x14ac:dyDescent="0.15">
      <c r="B112" s="34" t="s">
        <v>493</v>
      </c>
      <c r="C112" s="239"/>
      <c r="D112" s="239"/>
      <c r="E112" s="239"/>
      <c r="F112" s="239"/>
      <c r="G112" s="75"/>
      <c r="H112" s="18">
        <v>437</v>
      </c>
      <c r="I112" s="18">
        <v>201</v>
      </c>
      <c r="J112" s="18">
        <v>236</v>
      </c>
      <c r="K112" s="18">
        <v>237</v>
      </c>
      <c r="L112" s="67">
        <v>214</v>
      </c>
      <c r="M112" s="109">
        <f t="shared" si="58"/>
        <v>7.1615863651261877</v>
      </c>
      <c r="N112" s="24">
        <f t="shared" si="59"/>
        <v>7.7041011881947101</v>
      </c>
      <c r="O112" s="4">
        <f t="shared" si="60"/>
        <v>6.756369882622387</v>
      </c>
      <c r="P112" s="4">
        <f t="shared" si="61"/>
        <v>7.3080481036077698</v>
      </c>
      <c r="Q112" s="4">
        <f t="shared" si="62"/>
        <v>7.2493224932249332</v>
      </c>
      <c r="R112" s="187"/>
    </row>
    <row r="113" spans="1:20" ht="15" customHeight="1" x14ac:dyDescent="0.15">
      <c r="B113" s="34" t="s">
        <v>798</v>
      </c>
      <c r="C113" s="239"/>
      <c r="D113" s="239"/>
      <c r="E113" s="239"/>
      <c r="F113" s="239"/>
      <c r="G113" s="75"/>
      <c r="H113" s="18">
        <v>43</v>
      </c>
      <c r="I113" s="18">
        <v>17</v>
      </c>
      <c r="J113" s="18">
        <v>26</v>
      </c>
      <c r="K113" s="18">
        <v>21</v>
      </c>
      <c r="L113" s="67">
        <v>19</v>
      </c>
      <c r="M113" s="109">
        <f t="shared" si="58"/>
        <v>0.70468698787282857</v>
      </c>
      <c r="N113" s="24">
        <f t="shared" si="59"/>
        <v>0.65159064775776154</v>
      </c>
      <c r="O113" s="4">
        <f t="shared" si="60"/>
        <v>0.74434583452619529</v>
      </c>
      <c r="P113" s="4">
        <f t="shared" si="61"/>
        <v>0.6475485661424607</v>
      </c>
      <c r="Q113" s="4">
        <f t="shared" si="62"/>
        <v>0.64363143631436315</v>
      </c>
      <c r="R113" s="187"/>
    </row>
    <row r="114" spans="1:20" ht="15" customHeight="1" x14ac:dyDescent="0.15">
      <c r="B114" s="34" t="s">
        <v>559</v>
      </c>
      <c r="C114" s="239"/>
      <c r="D114" s="239"/>
      <c r="E114" s="239"/>
      <c r="F114" s="239"/>
      <c r="G114" s="75"/>
      <c r="H114" s="18">
        <v>53</v>
      </c>
      <c r="I114" s="18">
        <v>17</v>
      </c>
      <c r="J114" s="18">
        <v>36</v>
      </c>
      <c r="K114" s="18">
        <v>21</v>
      </c>
      <c r="L114" s="67">
        <v>19</v>
      </c>
      <c r="M114" s="109">
        <f t="shared" si="58"/>
        <v>0.86856768272697471</v>
      </c>
      <c r="N114" s="24">
        <f t="shared" si="59"/>
        <v>0.65159064775776154</v>
      </c>
      <c r="O114" s="4">
        <f t="shared" si="60"/>
        <v>1.0306326939593471</v>
      </c>
      <c r="P114" s="4">
        <f t="shared" si="61"/>
        <v>0.6475485661424607</v>
      </c>
      <c r="Q114" s="4">
        <f t="shared" si="62"/>
        <v>0.64363143631436315</v>
      </c>
      <c r="R114" s="187"/>
    </row>
    <row r="115" spans="1:20" ht="15" customHeight="1" x14ac:dyDescent="0.15">
      <c r="B115" s="34" t="s">
        <v>799</v>
      </c>
      <c r="C115" s="239"/>
      <c r="D115" s="239"/>
      <c r="E115" s="239"/>
      <c r="F115" s="239"/>
      <c r="G115" s="75"/>
      <c r="H115" s="18">
        <v>22</v>
      </c>
      <c r="I115" s="18">
        <v>7</v>
      </c>
      <c r="J115" s="18">
        <v>15</v>
      </c>
      <c r="K115" s="18">
        <v>23</v>
      </c>
      <c r="L115" s="67">
        <v>23</v>
      </c>
      <c r="M115" s="109">
        <f t="shared" si="58"/>
        <v>0.36053752867912159</v>
      </c>
      <c r="N115" s="24">
        <f t="shared" si="59"/>
        <v>0.26830203142966652</v>
      </c>
      <c r="O115" s="4">
        <f t="shared" si="60"/>
        <v>0.42943028914972803</v>
      </c>
      <c r="P115" s="4">
        <f t="shared" si="61"/>
        <v>0.70921985815602839</v>
      </c>
      <c r="Q115" s="4">
        <f t="shared" si="62"/>
        <v>0.77913279132791324</v>
      </c>
      <c r="R115" s="187"/>
    </row>
    <row r="116" spans="1:20" ht="15" customHeight="1" x14ac:dyDescent="0.15">
      <c r="B116" s="34" t="s">
        <v>800</v>
      </c>
      <c r="C116" s="239"/>
      <c r="D116" s="239"/>
      <c r="E116" s="239"/>
      <c r="F116" s="239"/>
      <c r="G116" s="75"/>
      <c r="H116" s="18">
        <v>5</v>
      </c>
      <c r="I116" s="18">
        <v>2</v>
      </c>
      <c r="J116" s="18">
        <v>3</v>
      </c>
      <c r="K116" s="18">
        <v>2</v>
      </c>
      <c r="L116" s="67">
        <v>1</v>
      </c>
      <c r="M116" s="109">
        <f t="shared" si="58"/>
        <v>8.1940347427073082E-2</v>
      </c>
      <c r="N116" s="24">
        <f t="shared" si="59"/>
        <v>7.665772326561901E-2</v>
      </c>
      <c r="O116" s="4">
        <f t="shared" si="60"/>
        <v>8.5886057829945614E-2</v>
      </c>
      <c r="P116" s="4">
        <f t="shared" si="61"/>
        <v>6.1671292013567677E-2</v>
      </c>
      <c r="Q116" s="4">
        <f t="shared" si="62"/>
        <v>3.3875338753387531E-2</v>
      </c>
      <c r="R116" s="187"/>
    </row>
    <row r="117" spans="1:20" ht="15" customHeight="1" x14ac:dyDescent="0.15">
      <c r="B117" s="34" t="s">
        <v>807</v>
      </c>
      <c r="C117" s="239"/>
      <c r="D117" s="239"/>
      <c r="E117" s="239"/>
      <c r="F117" s="239"/>
      <c r="G117" s="75"/>
      <c r="H117" s="18">
        <v>366</v>
      </c>
      <c r="I117" s="18">
        <v>161</v>
      </c>
      <c r="J117" s="18">
        <v>205</v>
      </c>
      <c r="K117" s="18">
        <v>80</v>
      </c>
      <c r="L117" s="67">
        <v>70</v>
      </c>
      <c r="M117" s="109">
        <f t="shared" si="58"/>
        <v>5.9980334316617503</v>
      </c>
      <c r="N117" s="24">
        <f t="shared" si="59"/>
        <v>6.1709467228823307</v>
      </c>
      <c r="O117" s="4">
        <f t="shared" si="60"/>
        <v>5.8688806183796158</v>
      </c>
      <c r="P117" s="4">
        <f t="shared" si="61"/>
        <v>2.4668516805427072</v>
      </c>
      <c r="Q117" s="4">
        <f t="shared" si="62"/>
        <v>2.3712737127371275</v>
      </c>
      <c r="R117" s="187"/>
    </row>
    <row r="118" spans="1:20" ht="15" customHeight="1" x14ac:dyDescent="0.15">
      <c r="B118" s="34" t="s">
        <v>801</v>
      </c>
      <c r="C118" s="239"/>
      <c r="D118" s="239"/>
      <c r="E118" s="239"/>
      <c r="F118" s="239"/>
      <c r="G118" s="75"/>
      <c r="H118" s="18">
        <v>150</v>
      </c>
      <c r="I118" s="18">
        <v>93</v>
      </c>
      <c r="J118" s="18">
        <v>57</v>
      </c>
      <c r="K118" s="18">
        <v>150</v>
      </c>
      <c r="L118" s="67">
        <v>138</v>
      </c>
      <c r="M118" s="109">
        <f t="shared" si="58"/>
        <v>2.4582104228121926</v>
      </c>
      <c r="N118" s="24">
        <f t="shared" si="59"/>
        <v>3.5645841318512836</v>
      </c>
      <c r="O118" s="4">
        <f t="shared" si="60"/>
        <v>1.6318350987689665</v>
      </c>
      <c r="P118" s="4">
        <f t="shared" si="61"/>
        <v>4.6253469010175765</v>
      </c>
      <c r="Q118" s="4">
        <f t="shared" si="62"/>
        <v>4.6747967479674797</v>
      </c>
      <c r="R118" s="187"/>
    </row>
    <row r="119" spans="1:20" ht="15" customHeight="1" x14ac:dyDescent="0.15">
      <c r="B119" s="34" t="s">
        <v>52</v>
      </c>
      <c r="C119" s="239"/>
      <c r="D119" s="239"/>
      <c r="E119" s="239"/>
      <c r="F119" s="239"/>
      <c r="G119" s="75"/>
      <c r="H119" s="18">
        <v>159</v>
      </c>
      <c r="I119" s="18">
        <v>62</v>
      </c>
      <c r="J119" s="18">
        <v>97</v>
      </c>
      <c r="K119" s="18">
        <v>79</v>
      </c>
      <c r="L119" s="67">
        <v>70</v>
      </c>
      <c r="M119" s="109">
        <f t="shared" si="58"/>
        <v>2.6057030481809242</v>
      </c>
      <c r="N119" s="24">
        <f t="shared" si="59"/>
        <v>2.3763894212341894</v>
      </c>
      <c r="O119" s="4">
        <f t="shared" si="60"/>
        <v>2.7769825365015746</v>
      </c>
      <c r="P119" s="4">
        <f t="shared" si="61"/>
        <v>2.4360160345359239</v>
      </c>
      <c r="Q119" s="4">
        <f t="shared" si="62"/>
        <v>2.3712737127371275</v>
      </c>
      <c r="R119" s="187"/>
    </row>
    <row r="120" spans="1:20" ht="15" customHeight="1" x14ac:dyDescent="0.15">
      <c r="B120" s="34" t="s">
        <v>60</v>
      </c>
      <c r="C120" s="239"/>
      <c r="D120" s="239"/>
      <c r="E120" s="239"/>
      <c r="F120" s="239"/>
      <c r="G120" s="75"/>
      <c r="H120" s="18">
        <v>13</v>
      </c>
      <c r="I120" s="18">
        <v>5</v>
      </c>
      <c r="J120" s="18">
        <v>8</v>
      </c>
      <c r="K120" s="18">
        <v>7</v>
      </c>
      <c r="L120" s="67">
        <v>7</v>
      </c>
      <c r="M120" s="109">
        <f t="shared" si="58"/>
        <v>0.21304490331039003</v>
      </c>
      <c r="N120" s="24">
        <f t="shared" si="59"/>
        <v>0.19164430816404754</v>
      </c>
      <c r="O120" s="4">
        <f t="shared" si="60"/>
        <v>0.22902948754652158</v>
      </c>
      <c r="P120" s="4">
        <f t="shared" si="61"/>
        <v>0.21584952204748692</v>
      </c>
      <c r="Q120" s="4">
        <f t="shared" si="62"/>
        <v>0.23712737127371272</v>
      </c>
      <c r="R120" s="187"/>
    </row>
    <row r="121" spans="1:20" ht="15" customHeight="1" x14ac:dyDescent="0.15">
      <c r="B121" s="34" t="s">
        <v>0</v>
      </c>
      <c r="C121" s="240"/>
      <c r="D121" s="240"/>
      <c r="E121" s="240"/>
      <c r="F121" s="240"/>
      <c r="G121" s="76"/>
      <c r="H121" s="19">
        <v>6</v>
      </c>
      <c r="I121" s="19">
        <v>0</v>
      </c>
      <c r="J121" s="19">
        <v>6</v>
      </c>
      <c r="K121" s="19">
        <v>1</v>
      </c>
      <c r="L121" s="72">
        <v>1</v>
      </c>
      <c r="M121" s="113">
        <f t="shared" si="58"/>
        <v>9.8328416912487712E-2</v>
      </c>
      <c r="N121" s="26">
        <f t="shared" si="59"/>
        <v>0</v>
      </c>
      <c r="O121" s="5">
        <f t="shared" si="60"/>
        <v>0.17177211565989123</v>
      </c>
      <c r="P121" s="5">
        <f t="shared" si="61"/>
        <v>3.0835646006783839E-2</v>
      </c>
      <c r="Q121" s="5">
        <f t="shared" si="62"/>
        <v>3.3875338753387531E-2</v>
      </c>
      <c r="R121" s="187"/>
    </row>
    <row r="122" spans="1:20" ht="15" customHeight="1" x14ac:dyDescent="0.15">
      <c r="B122" s="38" t="s">
        <v>1</v>
      </c>
      <c r="C122" s="28"/>
      <c r="D122" s="28"/>
      <c r="E122" s="28"/>
      <c r="F122" s="28"/>
      <c r="G122" s="29"/>
      <c r="H122" s="39">
        <f t="shared" ref="H122:Q122" si="63">SUM(H108:H121)</f>
        <v>6102</v>
      </c>
      <c r="I122" s="39">
        <f t="shared" si="63"/>
        <v>2609</v>
      </c>
      <c r="J122" s="39">
        <f t="shared" si="63"/>
        <v>3493</v>
      </c>
      <c r="K122" s="39">
        <f t="shared" si="63"/>
        <v>3243</v>
      </c>
      <c r="L122" s="68">
        <f t="shared" si="63"/>
        <v>2952</v>
      </c>
      <c r="M122" s="110">
        <f t="shared" si="63"/>
        <v>100</v>
      </c>
      <c r="N122" s="25">
        <f t="shared" si="63"/>
        <v>100.00000000000001</v>
      </c>
      <c r="O122" s="6">
        <f t="shared" si="63"/>
        <v>99.999999999999972</v>
      </c>
      <c r="P122" s="6">
        <f t="shared" si="63"/>
        <v>100.00000000000001</v>
      </c>
      <c r="Q122" s="6">
        <f t="shared" si="63"/>
        <v>100.00000000000001</v>
      </c>
    </row>
    <row r="123" spans="1:20" ht="15" customHeight="1" x14ac:dyDescent="0.15">
      <c r="B123" s="62"/>
      <c r="C123" s="45"/>
      <c r="D123" s="45"/>
      <c r="E123" s="45"/>
      <c r="F123" s="45"/>
      <c r="G123" s="45"/>
      <c r="H123" s="111"/>
      <c r="I123" s="111"/>
      <c r="J123" s="111"/>
      <c r="K123" s="111"/>
    </row>
    <row r="124" spans="1:20" ht="15" customHeight="1" x14ac:dyDescent="0.15">
      <c r="A124" s="1" t="s">
        <v>802</v>
      </c>
      <c r="B124" s="22"/>
      <c r="C124" s="22"/>
      <c r="D124" s="22"/>
      <c r="E124" s="22"/>
      <c r="H124" s="7"/>
      <c r="I124" s="7"/>
      <c r="J124" s="7"/>
      <c r="K124" s="7"/>
      <c r="N124" s="7"/>
    </row>
    <row r="125" spans="1:20" ht="13.65" customHeight="1" x14ac:dyDescent="0.15">
      <c r="B125" s="64"/>
      <c r="C125" s="33"/>
      <c r="D125" s="33"/>
      <c r="E125" s="33"/>
      <c r="F125" s="33"/>
      <c r="G125" s="33"/>
      <c r="H125" s="79"/>
      <c r="I125" s="86"/>
      <c r="J125" s="83" t="s">
        <v>2</v>
      </c>
      <c r="K125" s="86"/>
      <c r="L125" s="86"/>
      <c r="M125" s="106"/>
      <c r="N125" s="86"/>
      <c r="O125" s="83" t="s">
        <v>3</v>
      </c>
      <c r="P125" s="86"/>
      <c r="Q125" s="84"/>
    </row>
    <row r="126" spans="1:20" ht="22.65" customHeight="1" x14ac:dyDescent="0.15">
      <c r="B126" s="34"/>
      <c r="C126" s="233"/>
      <c r="D126" s="233"/>
      <c r="E126" s="233"/>
      <c r="G126" s="75"/>
      <c r="H126" s="96" t="s">
        <v>512</v>
      </c>
      <c r="I126" s="96" t="s">
        <v>210</v>
      </c>
      <c r="J126" s="96" t="s">
        <v>211</v>
      </c>
      <c r="K126" s="96" t="s">
        <v>514</v>
      </c>
      <c r="L126" s="102" t="s">
        <v>213</v>
      </c>
      <c r="M126" s="105" t="s">
        <v>512</v>
      </c>
      <c r="N126" s="96" t="s">
        <v>210</v>
      </c>
      <c r="O126" s="96" t="s">
        <v>211</v>
      </c>
      <c r="P126" s="96" t="s">
        <v>514</v>
      </c>
      <c r="Q126" s="96" t="s">
        <v>213</v>
      </c>
    </row>
    <row r="127" spans="1:20" ht="12" customHeight="1" x14ac:dyDescent="0.15">
      <c r="B127" s="35"/>
      <c r="C127" s="88"/>
      <c r="D127" s="88"/>
      <c r="E127" s="88"/>
      <c r="F127" s="36"/>
      <c r="G127" s="76"/>
      <c r="H127" s="37"/>
      <c r="I127" s="37"/>
      <c r="J127" s="37"/>
      <c r="K127" s="37"/>
      <c r="L127" s="66"/>
      <c r="M127" s="213">
        <f>H$4</f>
        <v>6102</v>
      </c>
      <c r="N127" s="209">
        <f t="shared" ref="N127" si="64">I$4</f>
        <v>2609</v>
      </c>
      <c r="O127" s="209">
        <f t="shared" ref="O127" si="65">J$4</f>
        <v>3493</v>
      </c>
      <c r="P127" s="209">
        <f t="shared" ref="P127" si="66">K$4</f>
        <v>3243</v>
      </c>
      <c r="Q127" s="209">
        <f t="shared" ref="Q127" si="67">L$4</f>
        <v>2952</v>
      </c>
    </row>
    <row r="128" spans="1:20" ht="15" customHeight="1" x14ac:dyDescent="0.15">
      <c r="B128" s="34" t="s">
        <v>803</v>
      </c>
      <c r="C128" s="233"/>
      <c r="D128" s="233"/>
      <c r="E128" s="233"/>
      <c r="H128" s="18">
        <v>2848</v>
      </c>
      <c r="I128" s="18">
        <v>1214</v>
      </c>
      <c r="J128" s="18">
        <v>1634</v>
      </c>
      <c r="K128" s="18">
        <v>1808</v>
      </c>
      <c r="L128" s="67">
        <v>1658</v>
      </c>
      <c r="M128" s="109">
        <f t="shared" ref="M128:Q133" si="68">H128/M$127*100</f>
        <v>46.673221894460831</v>
      </c>
      <c r="N128" s="24">
        <f t="shared" si="68"/>
        <v>46.531238022230745</v>
      </c>
      <c r="O128" s="4">
        <f t="shared" si="68"/>
        <v>46.779272831377043</v>
      </c>
      <c r="P128" s="4">
        <f t="shared" si="68"/>
        <v>55.750847980265185</v>
      </c>
      <c r="Q128" s="4">
        <f t="shared" si="68"/>
        <v>56.165311653116532</v>
      </c>
      <c r="T128" s="187"/>
    </row>
    <row r="129" spans="1:20" ht="15" customHeight="1" x14ac:dyDescent="0.15">
      <c r="B129" s="34" t="s">
        <v>804</v>
      </c>
      <c r="C129" s="233"/>
      <c r="D129" s="233"/>
      <c r="E129" s="233"/>
      <c r="H129" s="18">
        <v>1178</v>
      </c>
      <c r="I129" s="18">
        <v>535</v>
      </c>
      <c r="J129" s="18">
        <v>643</v>
      </c>
      <c r="K129" s="18">
        <v>577</v>
      </c>
      <c r="L129" s="67">
        <v>524</v>
      </c>
      <c r="M129" s="109">
        <f t="shared" si="68"/>
        <v>19.30514585381842</v>
      </c>
      <c r="N129" s="24">
        <f t="shared" si="68"/>
        <v>20.505940973553084</v>
      </c>
      <c r="O129" s="4">
        <f t="shared" si="68"/>
        <v>18.408245061551675</v>
      </c>
      <c r="P129" s="4">
        <f t="shared" si="68"/>
        <v>17.792167745914277</v>
      </c>
      <c r="Q129" s="4">
        <f t="shared" si="68"/>
        <v>17.750677506775066</v>
      </c>
      <c r="T129" s="187"/>
    </row>
    <row r="130" spans="1:20" ht="15" customHeight="1" x14ac:dyDescent="0.15">
      <c r="B130" s="34" t="s">
        <v>805</v>
      </c>
      <c r="C130" s="233"/>
      <c r="D130" s="233"/>
      <c r="E130" s="233"/>
      <c r="H130" s="18">
        <v>1467</v>
      </c>
      <c r="I130" s="18">
        <v>622</v>
      </c>
      <c r="J130" s="18">
        <v>845</v>
      </c>
      <c r="K130" s="18">
        <v>655</v>
      </c>
      <c r="L130" s="67">
        <v>585</v>
      </c>
      <c r="M130" s="109">
        <f t="shared" si="68"/>
        <v>24.041297935103245</v>
      </c>
      <c r="N130" s="24">
        <f t="shared" si="68"/>
        <v>23.840551935607511</v>
      </c>
      <c r="O130" s="4">
        <f t="shared" si="68"/>
        <v>24.191239622101346</v>
      </c>
      <c r="P130" s="4">
        <f t="shared" si="68"/>
        <v>20.197348134443416</v>
      </c>
      <c r="Q130" s="4">
        <f t="shared" si="68"/>
        <v>19.817073170731707</v>
      </c>
      <c r="T130" s="187"/>
    </row>
    <row r="131" spans="1:20" ht="15" customHeight="1" x14ac:dyDescent="0.15">
      <c r="B131" s="34" t="s">
        <v>806</v>
      </c>
      <c r="C131" s="233"/>
      <c r="D131" s="233"/>
      <c r="E131" s="233"/>
      <c r="H131" s="18">
        <v>214</v>
      </c>
      <c r="I131" s="18">
        <v>78</v>
      </c>
      <c r="J131" s="18">
        <v>136</v>
      </c>
      <c r="K131" s="18">
        <v>59</v>
      </c>
      <c r="L131" s="67">
        <v>55</v>
      </c>
      <c r="M131" s="109">
        <f t="shared" si="68"/>
        <v>3.5070468698787285</v>
      </c>
      <c r="N131" s="24">
        <f t="shared" si="68"/>
        <v>2.9896512073591412</v>
      </c>
      <c r="O131" s="4">
        <f t="shared" si="68"/>
        <v>3.8935012882908673</v>
      </c>
      <c r="P131" s="4">
        <f t="shared" si="68"/>
        <v>1.8193031144002467</v>
      </c>
      <c r="Q131" s="4">
        <f t="shared" si="68"/>
        <v>1.8631436314363143</v>
      </c>
      <c r="T131" s="187"/>
    </row>
    <row r="132" spans="1:20" ht="15" customHeight="1" x14ac:dyDescent="0.15">
      <c r="B132" s="34" t="s">
        <v>60</v>
      </c>
      <c r="C132" s="233"/>
      <c r="D132" s="233"/>
      <c r="E132" s="233"/>
      <c r="H132" s="18">
        <v>290</v>
      </c>
      <c r="I132" s="18">
        <v>117</v>
      </c>
      <c r="J132" s="18">
        <v>173</v>
      </c>
      <c r="K132" s="18">
        <v>104</v>
      </c>
      <c r="L132" s="67">
        <v>93</v>
      </c>
      <c r="M132" s="109">
        <f t="shared" si="68"/>
        <v>4.7525401507702396</v>
      </c>
      <c r="N132" s="24">
        <f t="shared" si="68"/>
        <v>4.4844768110387125</v>
      </c>
      <c r="O132" s="4">
        <f t="shared" si="68"/>
        <v>4.9527626681935297</v>
      </c>
      <c r="P132" s="4">
        <f t="shared" si="68"/>
        <v>3.2069071847055195</v>
      </c>
      <c r="Q132" s="4">
        <f t="shared" si="68"/>
        <v>3.1504065040650406</v>
      </c>
      <c r="T132" s="187"/>
    </row>
    <row r="133" spans="1:20" ht="15" customHeight="1" x14ac:dyDescent="0.15">
      <c r="B133" s="34" t="s">
        <v>0</v>
      </c>
      <c r="C133" s="233"/>
      <c r="D133" s="233"/>
      <c r="E133" s="233"/>
      <c r="F133" s="36"/>
      <c r="G133" s="36"/>
      <c r="H133" s="19">
        <v>105</v>
      </c>
      <c r="I133" s="19">
        <v>43</v>
      </c>
      <c r="J133" s="19">
        <v>62</v>
      </c>
      <c r="K133" s="19">
        <v>40</v>
      </c>
      <c r="L133" s="72">
        <v>37</v>
      </c>
      <c r="M133" s="113">
        <f t="shared" si="68"/>
        <v>1.720747295968535</v>
      </c>
      <c r="N133" s="26">
        <f t="shared" si="68"/>
        <v>1.6481410502108087</v>
      </c>
      <c r="O133" s="5">
        <f t="shared" si="68"/>
        <v>1.7749785284855424</v>
      </c>
      <c r="P133" s="5">
        <f t="shared" si="68"/>
        <v>1.2334258402713536</v>
      </c>
      <c r="Q133" s="5">
        <f t="shared" si="68"/>
        <v>1.2533875338753389</v>
      </c>
      <c r="T133" s="187"/>
    </row>
    <row r="134" spans="1:20" ht="15" customHeight="1" x14ac:dyDescent="0.15">
      <c r="B134" s="38" t="s">
        <v>1</v>
      </c>
      <c r="C134" s="78"/>
      <c r="D134" s="78"/>
      <c r="E134" s="78"/>
      <c r="F134" s="28"/>
      <c r="G134" s="29"/>
      <c r="H134" s="39">
        <f t="shared" ref="H134:Q134" si="69">SUM(H128:H133)</f>
        <v>6102</v>
      </c>
      <c r="I134" s="39">
        <f t="shared" si="69"/>
        <v>2609</v>
      </c>
      <c r="J134" s="39">
        <f t="shared" si="69"/>
        <v>3493</v>
      </c>
      <c r="K134" s="39">
        <f t="shared" si="69"/>
        <v>3243</v>
      </c>
      <c r="L134" s="68">
        <f t="shared" si="69"/>
        <v>2952</v>
      </c>
      <c r="M134" s="110">
        <f t="shared" si="69"/>
        <v>100.00000000000001</v>
      </c>
      <c r="N134" s="25">
        <f t="shared" si="69"/>
        <v>100.00000000000001</v>
      </c>
      <c r="O134" s="6">
        <f t="shared" si="69"/>
        <v>100.00000000000001</v>
      </c>
      <c r="P134" s="6">
        <f t="shared" si="69"/>
        <v>99.999999999999986</v>
      </c>
      <c r="Q134" s="6">
        <f t="shared" si="69"/>
        <v>100</v>
      </c>
    </row>
    <row r="135" spans="1:20" ht="15" customHeight="1" x14ac:dyDescent="0.15">
      <c r="B135" s="62"/>
      <c r="C135" s="45"/>
      <c r="D135" s="45"/>
      <c r="E135" s="45"/>
      <c r="F135" s="45"/>
      <c r="G135" s="45"/>
      <c r="H135" s="111"/>
      <c r="I135" s="111"/>
      <c r="J135" s="111"/>
      <c r="K135" s="111"/>
      <c r="L135" s="111"/>
    </row>
    <row r="136" spans="1:20" ht="15" customHeight="1" x14ac:dyDescent="0.15">
      <c r="A136" s="1" t="s">
        <v>808</v>
      </c>
      <c r="B136" s="22"/>
      <c r="C136" s="22"/>
      <c r="D136" s="22"/>
      <c r="E136" s="22"/>
      <c r="H136" s="7"/>
      <c r="I136" s="7"/>
      <c r="J136" s="7"/>
      <c r="K136" s="7"/>
      <c r="N136" s="7"/>
    </row>
    <row r="137" spans="1:20" ht="13.65" customHeight="1" x14ac:dyDescent="0.15">
      <c r="B137" s="64"/>
      <c r="C137" s="33"/>
      <c r="D137" s="33"/>
      <c r="E137" s="33"/>
      <c r="F137" s="33"/>
      <c r="G137" s="33"/>
      <c r="H137" s="79"/>
      <c r="I137" s="86"/>
      <c r="J137" s="83" t="s">
        <v>2</v>
      </c>
      <c r="K137" s="86"/>
      <c r="L137" s="86"/>
      <c r="M137" s="106"/>
      <c r="N137" s="86"/>
      <c r="O137" s="83" t="s">
        <v>3</v>
      </c>
      <c r="P137" s="86"/>
      <c r="Q137" s="84"/>
    </row>
    <row r="138" spans="1:20" ht="22.65" customHeight="1" x14ac:dyDescent="0.15">
      <c r="B138" s="34"/>
      <c r="C138" s="233"/>
      <c r="D138" s="233"/>
      <c r="E138" s="233"/>
      <c r="G138" s="75"/>
      <c r="H138" s="96" t="s">
        <v>512</v>
      </c>
      <c r="I138" s="96" t="s">
        <v>210</v>
      </c>
      <c r="J138" s="96" t="s">
        <v>211</v>
      </c>
      <c r="K138" s="96" t="s">
        <v>514</v>
      </c>
      <c r="L138" s="102" t="s">
        <v>213</v>
      </c>
      <c r="M138" s="105" t="s">
        <v>512</v>
      </c>
      <c r="N138" s="96" t="s">
        <v>210</v>
      </c>
      <c r="O138" s="96" t="s">
        <v>211</v>
      </c>
      <c r="P138" s="96" t="s">
        <v>514</v>
      </c>
      <c r="Q138" s="96" t="s">
        <v>213</v>
      </c>
    </row>
    <row r="139" spans="1:20" ht="12" customHeight="1" x14ac:dyDescent="0.15">
      <c r="B139" s="35"/>
      <c r="C139" s="88"/>
      <c r="D139" s="88"/>
      <c r="E139" s="88"/>
      <c r="F139" s="36"/>
      <c r="G139" s="76"/>
      <c r="H139" s="37"/>
      <c r="I139" s="37"/>
      <c r="J139" s="37"/>
      <c r="K139" s="37"/>
      <c r="L139" s="66"/>
      <c r="M139" s="213">
        <f>H$4</f>
        <v>6102</v>
      </c>
      <c r="N139" s="209">
        <f t="shared" ref="N139" si="70">I$4</f>
        <v>2609</v>
      </c>
      <c r="O139" s="209">
        <f t="shared" ref="O139" si="71">J$4</f>
        <v>3493</v>
      </c>
      <c r="P139" s="209">
        <f t="shared" ref="P139" si="72">K$4</f>
        <v>3243</v>
      </c>
      <c r="Q139" s="209">
        <f t="shared" ref="Q139" si="73">L$4</f>
        <v>2952</v>
      </c>
    </row>
    <row r="140" spans="1:20" ht="15" customHeight="1" x14ac:dyDescent="0.15">
      <c r="B140" s="34" t="s">
        <v>809</v>
      </c>
      <c r="C140" s="233"/>
      <c r="D140" s="233"/>
      <c r="E140" s="233"/>
      <c r="H140" s="18">
        <v>3810</v>
      </c>
      <c r="I140" s="18">
        <v>1829</v>
      </c>
      <c r="J140" s="18">
        <v>1981</v>
      </c>
      <c r="K140" s="18">
        <v>2073</v>
      </c>
      <c r="L140" s="67">
        <v>1868</v>
      </c>
      <c r="M140" s="109">
        <f t="shared" ref="M140:Q144" si="74">H140/M$139*100</f>
        <v>62.438544739429688</v>
      </c>
      <c r="N140" s="24">
        <f t="shared" si="74"/>
        <v>70.103487926408576</v>
      </c>
      <c r="O140" s="4">
        <f t="shared" si="74"/>
        <v>56.713426853707418</v>
      </c>
      <c r="P140" s="4">
        <f t="shared" si="74"/>
        <v>63.922294172062912</v>
      </c>
      <c r="Q140" s="4">
        <f t="shared" si="74"/>
        <v>63.27913279132791</v>
      </c>
      <c r="T140" s="187"/>
    </row>
    <row r="141" spans="1:20" ht="15" customHeight="1" x14ac:dyDescent="0.15">
      <c r="B141" s="34" t="s">
        <v>810</v>
      </c>
      <c r="C141" s="233"/>
      <c r="D141" s="233"/>
      <c r="E141" s="233"/>
      <c r="H141" s="18">
        <v>862</v>
      </c>
      <c r="I141" s="18">
        <v>168</v>
      </c>
      <c r="J141" s="18">
        <v>694</v>
      </c>
      <c r="K141" s="18">
        <v>559</v>
      </c>
      <c r="L141" s="67">
        <v>533</v>
      </c>
      <c r="M141" s="109">
        <f t="shared" si="74"/>
        <v>14.126515896427399</v>
      </c>
      <c r="N141" s="24">
        <f t="shared" si="74"/>
        <v>6.4392487543119961</v>
      </c>
      <c r="O141" s="4">
        <f t="shared" si="74"/>
        <v>19.868308044660751</v>
      </c>
      <c r="P141" s="4">
        <f t="shared" si="74"/>
        <v>17.237126117792169</v>
      </c>
      <c r="Q141" s="4">
        <f t="shared" si="74"/>
        <v>18.055555555555554</v>
      </c>
      <c r="T141" s="187"/>
    </row>
    <row r="142" spans="1:20" ht="15" customHeight="1" x14ac:dyDescent="0.15">
      <c r="B142" s="34" t="s">
        <v>52</v>
      </c>
      <c r="C142" s="233"/>
      <c r="D142" s="233"/>
      <c r="E142" s="233"/>
      <c r="H142" s="18">
        <v>303</v>
      </c>
      <c r="I142" s="18">
        <v>109</v>
      </c>
      <c r="J142" s="18">
        <v>194</v>
      </c>
      <c r="K142" s="18">
        <v>154</v>
      </c>
      <c r="L142" s="67">
        <v>139</v>
      </c>
      <c r="M142" s="109">
        <f t="shared" si="74"/>
        <v>4.9655850540806288</v>
      </c>
      <c r="N142" s="24">
        <f t="shared" si="74"/>
        <v>4.1778459179762359</v>
      </c>
      <c r="O142" s="4">
        <f t="shared" si="74"/>
        <v>5.5539650730031491</v>
      </c>
      <c r="P142" s="4">
        <f t="shared" si="74"/>
        <v>4.7486894850447117</v>
      </c>
      <c r="Q142" s="4">
        <f t="shared" si="74"/>
        <v>4.7086720867208669</v>
      </c>
      <c r="T142" s="187"/>
    </row>
    <row r="143" spans="1:20" ht="15" customHeight="1" x14ac:dyDescent="0.15">
      <c r="B143" s="34" t="s">
        <v>60</v>
      </c>
      <c r="C143" s="233"/>
      <c r="D143" s="233"/>
      <c r="E143" s="233"/>
      <c r="H143" s="18">
        <v>1010</v>
      </c>
      <c r="I143" s="18">
        <v>459</v>
      </c>
      <c r="J143" s="18">
        <v>551</v>
      </c>
      <c r="K143" s="18">
        <v>402</v>
      </c>
      <c r="L143" s="67">
        <v>363</v>
      </c>
      <c r="M143" s="109">
        <f t="shared" si="74"/>
        <v>16.551950180268765</v>
      </c>
      <c r="N143" s="24">
        <f t="shared" si="74"/>
        <v>17.592947489459561</v>
      </c>
      <c r="O143" s="4">
        <f t="shared" si="74"/>
        <v>15.774405954766676</v>
      </c>
      <c r="P143" s="4">
        <f t="shared" si="74"/>
        <v>12.395929694727105</v>
      </c>
      <c r="Q143" s="4">
        <f t="shared" si="74"/>
        <v>12.296747967479675</v>
      </c>
      <c r="T143" s="187"/>
    </row>
    <row r="144" spans="1:20" ht="15" customHeight="1" x14ac:dyDescent="0.15">
      <c r="B144" s="34" t="s">
        <v>0</v>
      </c>
      <c r="C144" s="233"/>
      <c r="D144" s="233"/>
      <c r="E144" s="233"/>
      <c r="F144" s="36"/>
      <c r="G144" s="36"/>
      <c r="H144" s="19">
        <v>117</v>
      </c>
      <c r="I144" s="19">
        <v>44</v>
      </c>
      <c r="J144" s="19">
        <v>73</v>
      </c>
      <c r="K144" s="19">
        <v>55</v>
      </c>
      <c r="L144" s="72">
        <v>49</v>
      </c>
      <c r="M144" s="113">
        <f t="shared" si="74"/>
        <v>1.9174041297935103</v>
      </c>
      <c r="N144" s="26">
        <f t="shared" si="74"/>
        <v>1.6864699118436182</v>
      </c>
      <c r="O144" s="5">
        <f t="shared" si="74"/>
        <v>2.0898940738620095</v>
      </c>
      <c r="P144" s="5">
        <f t="shared" si="74"/>
        <v>1.6959605303731111</v>
      </c>
      <c r="Q144" s="5">
        <f t="shared" si="74"/>
        <v>1.6598915989159893</v>
      </c>
      <c r="T144" s="187"/>
    </row>
    <row r="145" spans="1:20" ht="15" customHeight="1" x14ac:dyDescent="0.15">
      <c r="B145" s="38" t="s">
        <v>1</v>
      </c>
      <c r="C145" s="78"/>
      <c r="D145" s="78"/>
      <c r="E145" s="78"/>
      <c r="F145" s="28"/>
      <c r="G145" s="29"/>
      <c r="H145" s="39">
        <f t="shared" ref="H145:Q145" si="75">SUM(H140:H144)</f>
        <v>6102</v>
      </c>
      <c r="I145" s="39">
        <f t="shared" si="75"/>
        <v>2609</v>
      </c>
      <c r="J145" s="39">
        <f t="shared" si="75"/>
        <v>3493</v>
      </c>
      <c r="K145" s="39">
        <f t="shared" si="75"/>
        <v>3243</v>
      </c>
      <c r="L145" s="68">
        <f t="shared" si="75"/>
        <v>2952</v>
      </c>
      <c r="M145" s="110">
        <f t="shared" si="75"/>
        <v>100</v>
      </c>
      <c r="N145" s="25">
        <f t="shared" si="75"/>
        <v>99.999999999999986</v>
      </c>
      <c r="O145" s="6">
        <f t="shared" si="75"/>
        <v>100.00000000000001</v>
      </c>
      <c r="P145" s="6">
        <f t="shared" si="75"/>
        <v>100</v>
      </c>
      <c r="Q145" s="6">
        <f t="shared" si="75"/>
        <v>100</v>
      </c>
    </row>
    <row r="146" spans="1:20" ht="15" customHeight="1" x14ac:dyDescent="0.15">
      <c r="B146" s="62"/>
      <c r="C146" s="45"/>
      <c r="D146" s="45"/>
      <c r="E146" s="45"/>
      <c r="F146" s="45"/>
      <c r="G146" s="45"/>
      <c r="H146" s="111"/>
      <c r="I146" s="111"/>
      <c r="J146" s="111"/>
      <c r="K146" s="111"/>
      <c r="L146" s="111"/>
    </row>
    <row r="147" spans="1:20" ht="15" customHeight="1" x14ac:dyDescent="0.15">
      <c r="A147" s="73" t="s">
        <v>811</v>
      </c>
      <c r="B147" s="62"/>
      <c r="C147" s="45"/>
      <c r="D147" s="45"/>
      <c r="E147" s="45"/>
      <c r="F147" s="45"/>
      <c r="G147" s="45"/>
      <c r="H147" s="111"/>
      <c r="I147" s="111"/>
      <c r="J147" s="111"/>
      <c r="K147" s="111"/>
      <c r="L147" s="111"/>
    </row>
    <row r="148" spans="1:20" ht="15" customHeight="1" x14ac:dyDescent="0.15">
      <c r="A148" s="1" t="s">
        <v>812</v>
      </c>
      <c r="B148" s="22"/>
      <c r="C148" s="22"/>
      <c r="D148" s="22"/>
      <c r="E148" s="22"/>
      <c r="H148" s="7"/>
      <c r="I148" s="7"/>
      <c r="J148" s="7"/>
      <c r="K148" s="7"/>
      <c r="N148" s="7"/>
    </row>
    <row r="149" spans="1:20" ht="13.65" customHeight="1" x14ac:dyDescent="0.15">
      <c r="B149" s="64"/>
      <c r="C149" s="33"/>
      <c r="D149" s="33"/>
      <c r="E149" s="33"/>
      <c r="F149" s="33"/>
      <c r="G149" s="33"/>
      <c r="H149" s="79"/>
      <c r="I149" s="86"/>
      <c r="J149" s="83" t="s">
        <v>2</v>
      </c>
      <c r="K149" s="86"/>
      <c r="L149" s="86"/>
      <c r="M149" s="106"/>
      <c r="N149" s="86"/>
      <c r="O149" s="83" t="s">
        <v>3</v>
      </c>
      <c r="P149" s="86"/>
      <c r="Q149" s="84"/>
    </row>
    <row r="150" spans="1:20" ht="22.65" customHeight="1" x14ac:dyDescent="0.15">
      <c r="B150" s="34"/>
      <c r="C150" s="233"/>
      <c r="D150" s="233"/>
      <c r="E150" s="233"/>
      <c r="G150" s="75"/>
      <c r="H150" s="96" t="s">
        <v>512</v>
      </c>
      <c r="I150" s="96" t="s">
        <v>210</v>
      </c>
      <c r="J150" s="96" t="s">
        <v>211</v>
      </c>
      <c r="K150" s="96" t="s">
        <v>514</v>
      </c>
      <c r="L150" s="102" t="s">
        <v>213</v>
      </c>
      <c r="M150" s="105" t="s">
        <v>512</v>
      </c>
      <c r="N150" s="96" t="s">
        <v>210</v>
      </c>
      <c r="O150" s="96" t="s">
        <v>211</v>
      </c>
      <c r="P150" s="96" t="s">
        <v>514</v>
      </c>
      <c r="Q150" s="96" t="s">
        <v>213</v>
      </c>
    </row>
    <row r="151" spans="1:20" ht="12" customHeight="1" x14ac:dyDescent="0.15">
      <c r="B151" s="35"/>
      <c r="C151" s="88"/>
      <c r="D151" s="88"/>
      <c r="E151" s="88"/>
      <c r="F151" s="36"/>
      <c r="G151" s="76"/>
      <c r="H151" s="37"/>
      <c r="I151" s="37"/>
      <c r="J151" s="37"/>
      <c r="K151" s="37"/>
      <c r="L151" s="66"/>
      <c r="M151" s="213">
        <f>H140</f>
        <v>3810</v>
      </c>
      <c r="N151" s="209">
        <f>I140</f>
        <v>1829</v>
      </c>
      <c r="O151" s="209">
        <f>J140</f>
        <v>1981</v>
      </c>
      <c r="P151" s="209">
        <f>K140</f>
        <v>2073</v>
      </c>
      <c r="Q151" s="209">
        <f>L140</f>
        <v>1868</v>
      </c>
    </row>
    <row r="152" spans="1:20" ht="15" customHeight="1" x14ac:dyDescent="0.15">
      <c r="B152" s="34" t="s">
        <v>813</v>
      </c>
      <c r="C152" s="233"/>
      <c r="D152" s="233"/>
      <c r="E152" s="233"/>
      <c r="H152" s="18">
        <v>275</v>
      </c>
      <c r="I152" s="18">
        <v>151</v>
      </c>
      <c r="J152" s="18">
        <v>124</v>
      </c>
      <c r="K152" s="18">
        <v>211</v>
      </c>
      <c r="L152" s="67">
        <v>193</v>
      </c>
      <c r="M152" s="109">
        <f t="shared" ref="M152:Q159" si="76">H152/M$151*100</f>
        <v>7.2178477690288716</v>
      </c>
      <c r="N152" s="24">
        <f t="shared" si="76"/>
        <v>8.2558775287042092</v>
      </c>
      <c r="O152" s="4">
        <f t="shared" si="76"/>
        <v>6.2594649167087333</v>
      </c>
      <c r="P152" s="4">
        <f t="shared" si="76"/>
        <v>10.178485287023637</v>
      </c>
      <c r="Q152" s="4">
        <f t="shared" si="76"/>
        <v>10.331905781584583</v>
      </c>
      <c r="T152" s="187"/>
    </row>
    <row r="153" spans="1:20" ht="15" customHeight="1" x14ac:dyDescent="0.15">
      <c r="B153" s="34" t="s">
        <v>814</v>
      </c>
      <c r="C153" s="233"/>
      <c r="D153" s="233"/>
      <c r="E153" s="233"/>
      <c r="H153" s="18">
        <v>18</v>
      </c>
      <c r="I153" s="18">
        <v>2</v>
      </c>
      <c r="J153" s="18">
        <v>16</v>
      </c>
      <c r="K153" s="18">
        <v>14</v>
      </c>
      <c r="L153" s="67">
        <v>14</v>
      </c>
      <c r="M153" s="109">
        <f t="shared" si="76"/>
        <v>0.47244094488188976</v>
      </c>
      <c r="N153" s="24">
        <f t="shared" si="76"/>
        <v>0.10934937124111535</v>
      </c>
      <c r="O153" s="4">
        <f t="shared" si="76"/>
        <v>0.80767289247854612</v>
      </c>
      <c r="P153" s="4">
        <f t="shared" si="76"/>
        <v>0.67534973468403281</v>
      </c>
      <c r="Q153" s="4">
        <f t="shared" si="76"/>
        <v>0.74946466809421841</v>
      </c>
      <c r="T153" s="187"/>
    </row>
    <row r="154" spans="1:20" ht="15" customHeight="1" x14ac:dyDescent="0.15">
      <c r="B154" s="34" t="s">
        <v>815</v>
      </c>
      <c r="C154" s="233"/>
      <c r="D154" s="233"/>
      <c r="E154" s="233"/>
      <c r="H154" s="18">
        <v>1794</v>
      </c>
      <c r="I154" s="18">
        <v>810</v>
      </c>
      <c r="J154" s="18">
        <v>984</v>
      </c>
      <c r="K154" s="18">
        <v>781</v>
      </c>
      <c r="L154" s="67">
        <v>696</v>
      </c>
      <c r="M154" s="109">
        <f t="shared" si="76"/>
        <v>47.086614173228348</v>
      </c>
      <c r="N154" s="24">
        <f t="shared" si="76"/>
        <v>44.28649535265172</v>
      </c>
      <c r="O154" s="4">
        <f t="shared" si="76"/>
        <v>49.671882887430591</v>
      </c>
      <c r="P154" s="4">
        <f t="shared" si="76"/>
        <v>37.674867342016398</v>
      </c>
      <c r="Q154" s="4">
        <f t="shared" si="76"/>
        <v>37.259100642398288</v>
      </c>
      <c r="T154" s="187"/>
    </row>
    <row r="155" spans="1:20" ht="15" customHeight="1" x14ac:dyDescent="0.15">
      <c r="B155" s="34" t="s">
        <v>816</v>
      </c>
      <c r="C155" s="233"/>
      <c r="D155" s="233"/>
      <c r="E155" s="233"/>
      <c r="H155" s="18">
        <v>62</v>
      </c>
      <c r="I155" s="18">
        <v>32</v>
      </c>
      <c r="J155" s="18">
        <v>30</v>
      </c>
      <c r="K155" s="18">
        <v>28</v>
      </c>
      <c r="L155" s="67">
        <v>28</v>
      </c>
      <c r="M155" s="109">
        <f t="shared" si="76"/>
        <v>1.6272965879265091</v>
      </c>
      <c r="N155" s="24">
        <f t="shared" si="76"/>
        <v>1.7495899398578456</v>
      </c>
      <c r="O155" s="4">
        <f t="shared" si="76"/>
        <v>1.5143866733972742</v>
      </c>
      <c r="P155" s="4">
        <f t="shared" si="76"/>
        <v>1.3506994693680656</v>
      </c>
      <c r="Q155" s="4">
        <f t="shared" si="76"/>
        <v>1.4989293361884368</v>
      </c>
      <c r="T155" s="187"/>
    </row>
    <row r="156" spans="1:20" ht="15" customHeight="1" x14ac:dyDescent="0.15">
      <c r="B156" s="34" t="s">
        <v>817</v>
      </c>
      <c r="C156" s="233"/>
      <c r="D156" s="233"/>
      <c r="E156" s="233"/>
      <c r="H156" s="18">
        <v>1102</v>
      </c>
      <c r="I156" s="18">
        <v>543</v>
      </c>
      <c r="J156" s="18">
        <v>559</v>
      </c>
      <c r="K156" s="18">
        <v>714</v>
      </c>
      <c r="L156" s="67">
        <v>638</v>
      </c>
      <c r="M156" s="109">
        <f t="shared" si="76"/>
        <v>28.923884514435695</v>
      </c>
      <c r="N156" s="24">
        <f t="shared" si="76"/>
        <v>29.68835429196282</v>
      </c>
      <c r="O156" s="4">
        <f t="shared" si="76"/>
        <v>28.21807168096921</v>
      </c>
      <c r="P156" s="4">
        <f t="shared" si="76"/>
        <v>34.442836468885673</v>
      </c>
      <c r="Q156" s="4">
        <f t="shared" si="76"/>
        <v>34.154175588865101</v>
      </c>
      <c r="T156" s="187"/>
    </row>
    <row r="157" spans="1:20" ht="15" customHeight="1" x14ac:dyDescent="0.15">
      <c r="B157" s="34" t="s">
        <v>52</v>
      </c>
      <c r="C157" s="233"/>
      <c r="D157" s="233"/>
      <c r="E157" s="233"/>
      <c r="H157" s="18">
        <v>52</v>
      </c>
      <c r="I157" s="18">
        <v>25</v>
      </c>
      <c r="J157" s="18">
        <v>27</v>
      </c>
      <c r="K157" s="18">
        <v>22</v>
      </c>
      <c r="L157" s="67">
        <v>20</v>
      </c>
      <c r="M157" s="109">
        <f t="shared" si="76"/>
        <v>1.3648293963254594</v>
      </c>
      <c r="N157" s="24">
        <f t="shared" si="76"/>
        <v>1.3668671405139421</v>
      </c>
      <c r="O157" s="4">
        <f t="shared" si="76"/>
        <v>1.3629480060575467</v>
      </c>
      <c r="P157" s="4">
        <f t="shared" si="76"/>
        <v>1.0612638687891944</v>
      </c>
      <c r="Q157" s="4">
        <f t="shared" si="76"/>
        <v>1.070663811563169</v>
      </c>
      <c r="T157" s="187"/>
    </row>
    <row r="158" spans="1:20" ht="15" customHeight="1" x14ac:dyDescent="0.15">
      <c r="B158" s="34" t="s">
        <v>60</v>
      </c>
      <c r="C158" s="233"/>
      <c r="D158" s="233"/>
      <c r="E158" s="233"/>
      <c r="H158" s="18">
        <v>488</v>
      </c>
      <c r="I158" s="18">
        <v>262</v>
      </c>
      <c r="J158" s="18">
        <v>226</v>
      </c>
      <c r="K158" s="18">
        <v>284</v>
      </c>
      <c r="L158" s="67">
        <v>260</v>
      </c>
      <c r="M158" s="109">
        <f t="shared" si="76"/>
        <v>12.808398950131233</v>
      </c>
      <c r="N158" s="24">
        <f t="shared" si="76"/>
        <v>14.324767632586113</v>
      </c>
      <c r="O158" s="4">
        <f t="shared" si="76"/>
        <v>11.408379606259466</v>
      </c>
      <c r="P158" s="4">
        <f t="shared" si="76"/>
        <v>13.699951760733237</v>
      </c>
      <c r="Q158" s="4">
        <f t="shared" si="76"/>
        <v>13.918629550321199</v>
      </c>
      <c r="T158" s="187"/>
    </row>
    <row r="159" spans="1:20" ht="15" customHeight="1" x14ac:dyDescent="0.15">
      <c r="B159" s="34" t="s">
        <v>0</v>
      </c>
      <c r="C159" s="233"/>
      <c r="D159" s="233"/>
      <c r="E159" s="233"/>
      <c r="F159" s="36"/>
      <c r="G159" s="36"/>
      <c r="H159" s="19">
        <v>19</v>
      </c>
      <c r="I159" s="19">
        <v>4</v>
      </c>
      <c r="J159" s="19">
        <v>15</v>
      </c>
      <c r="K159" s="19">
        <v>19</v>
      </c>
      <c r="L159" s="72">
        <v>19</v>
      </c>
      <c r="M159" s="113">
        <f t="shared" si="76"/>
        <v>0.49868766404199472</v>
      </c>
      <c r="N159" s="26">
        <f t="shared" si="76"/>
        <v>0.2186987424822307</v>
      </c>
      <c r="O159" s="5">
        <f t="shared" si="76"/>
        <v>0.75719333669863709</v>
      </c>
      <c r="P159" s="5">
        <f t="shared" si="76"/>
        <v>0.91654606849975884</v>
      </c>
      <c r="Q159" s="5">
        <f t="shared" si="76"/>
        <v>1.0171306209850108</v>
      </c>
      <c r="T159" s="187"/>
    </row>
    <row r="160" spans="1:20" ht="15" customHeight="1" x14ac:dyDescent="0.15">
      <c r="B160" s="38" t="s">
        <v>1</v>
      </c>
      <c r="C160" s="78"/>
      <c r="D160" s="78"/>
      <c r="E160" s="78"/>
      <c r="F160" s="28"/>
      <c r="G160" s="29"/>
      <c r="H160" s="39">
        <f t="shared" ref="H160:Q160" si="77">SUM(H152:H159)</f>
        <v>3810</v>
      </c>
      <c r="I160" s="39">
        <f t="shared" si="77"/>
        <v>1829</v>
      </c>
      <c r="J160" s="39">
        <f t="shared" si="77"/>
        <v>1981</v>
      </c>
      <c r="K160" s="39">
        <f t="shared" si="77"/>
        <v>2073</v>
      </c>
      <c r="L160" s="68">
        <f t="shared" si="77"/>
        <v>1868</v>
      </c>
      <c r="M160" s="110">
        <f t="shared" si="77"/>
        <v>100</v>
      </c>
      <c r="N160" s="25">
        <f t="shared" si="77"/>
        <v>100.00000000000001</v>
      </c>
      <c r="O160" s="6">
        <f t="shared" si="77"/>
        <v>100</v>
      </c>
      <c r="P160" s="6">
        <f t="shared" si="77"/>
        <v>100</v>
      </c>
      <c r="Q160" s="6">
        <f t="shared" si="77"/>
        <v>100.00000000000001</v>
      </c>
    </row>
    <row r="161" spans="1:20" ht="15" customHeight="1" x14ac:dyDescent="0.15">
      <c r="B161" s="62"/>
      <c r="C161" s="45"/>
      <c r="D161" s="45"/>
      <c r="E161" s="45"/>
      <c r="F161" s="45"/>
      <c r="G161" s="45"/>
      <c r="H161" s="111"/>
      <c r="I161" s="111"/>
      <c r="J161" s="111"/>
      <c r="K161" s="111"/>
      <c r="L161" s="111"/>
    </row>
    <row r="162" spans="1:20" ht="15" customHeight="1" x14ac:dyDescent="0.15">
      <c r="A162" s="1" t="s">
        <v>825</v>
      </c>
      <c r="B162" s="22"/>
      <c r="C162" s="22"/>
      <c r="D162" s="22"/>
      <c r="E162" s="22"/>
      <c r="H162" s="7"/>
      <c r="I162" s="7"/>
      <c r="J162" s="7"/>
      <c r="K162" s="7"/>
      <c r="N162" s="7"/>
    </row>
    <row r="163" spans="1:20" ht="13.65" customHeight="1" x14ac:dyDescent="0.15">
      <c r="B163" s="64"/>
      <c r="C163" s="33"/>
      <c r="D163" s="33"/>
      <c r="E163" s="33"/>
      <c r="F163" s="33"/>
      <c r="G163" s="33"/>
      <c r="H163" s="79"/>
      <c r="I163" s="86"/>
      <c r="J163" s="83" t="s">
        <v>2</v>
      </c>
      <c r="K163" s="86"/>
      <c r="L163" s="86"/>
      <c r="M163" s="106"/>
      <c r="N163" s="86"/>
      <c r="O163" s="83" t="s">
        <v>3</v>
      </c>
      <c r="P163" s="86"/>
      <c r="Q163" s="84"/>
    </row>
    <row r="164" spans="1:20" ht="22.65" customHeight="1" x14ac:dyDescent="0.15">
      <c r="B164" s="34"/>
      <c r="C164" s="233"/>
      <c r="D164" s="233"/>
      <c r="E164" s="233"/>
      <c r="G164" s="75"/>
      <c r="H164" s="96" t="s">
        <v>512</v>
      </c>
      <c r="I164" s="96" t="s">
        <v>210</v>
      </c>
      <c r="J164" s="96" t="s">
        <v>211</v>
      </c>
      <c r="K164" s="96" t="s">
        <v>514</v>
      </c>
      <c r="L164" s="102" t="s">
        <v>213</v>
      </c>
      <c r="M164" s="105" t="s">
        <v>512</v>
      </c>
      <c r="N164" s="96" t="s">
        <v>210</v>
      </c>
      <c r="O164" s="96" t="s">
        <v>211</v>
      </c>
      <c r="P164" s="96" t="s">
        <v>514</v>
      </c>
      <c r="Q164" s="96" t="s">
        <v>213</v>
      </c>
    </row>
    <row r="165" spans="1:20" ht="12" customHeight="1" x14ac:dyDescent="0.15">
      <c r="B165" s="35"/>
      <c r="C165" s="88"/>
      <c r="D165" s="88"/>
      <c r="E165" s="88"/>
      <c r="F165" s="36"/>
      <c r="G165" s="76"/>
      <c r="H165" s="37"/>
      <c r="I165" s="37"/>
      <c r="J165" s="37"/>
      <c r="K165" s="37"/>
      <c r="L165" s="66"/>
      <c r="M165" s="213">
        <f>H$4</f>
        <v>6102</v>
      </c>
      <c r="N165" s="209">
        <f t="shared" ref="N165" si="78">I$4</f>
        <v>2609</v>
      </c>
      <c r="O165" s="209">
        <f t="shared" ref="O165" si="79">J$4</f>
        <v>3493</v>
      </c>
      <c r="P165" s="209">
        <f t="shared" ref="P165" si="80">K$4</f>
        <v>3243</v>
      </c>
      <c r="Q165" s="209">
        <f t="shared" ref="Q165" si="81">L$4</f>
        <v>2952</v>
      </c>
    </row>
    <row r="166" spans="1:20" ht="15" customHeight="1" x14ac:dyDescent="0.15">
      <c r="B166" s="34" t="s">
        <v>818</v>
      </c>
      <c r="C166" s="233"/>
      <c r="D166" s="233"/>
      <c r="E166" s="233"/>
      <c r="H166" s="18">
        <v>2233</v>
      </c>
      <c r="I166" s="18">
        <v>1085</v>
      </c>
      <c r="J166" s="18">
        <v>1148</v>
      </c>
      <c r="K166" s="18">
        <v>1438</v>
      </c>
      <c r="L166" s="67">
        <v>1319</v>
      </c>
      <c r="M166" s="109">
        <f t="shared" ref="M166:M175" si="82">H166/M$165*100</f>
        <v>36.594559160930842</v>
      </c>
      <c r="N166" s="24">
        <f t="shared" ref="N166:N175" si="83">I166/N$165*100</f>
        <v>41.586814871598314</v>
      </c>
      <c r="O166" s="4">
        <f t="shared" ref="O166:O175" si="84">J166/O$165*100</f>
        <v>32.865731462925851</v>
      </c>
      <c r="P166" s="4">
        <f t="shared" ref="P166:P175" si="85">K166/P$165*100</f>
        <v>44.341658957755165</v>
      </c>
      <c r="Q166" s="4">
        <f t="shared" ref="Q166:Q175" si="86">L166/Q$165*100</f>
        <v>44.681571815718158</v>
      </c>
      <c r="T166" s="187"/>
    </row>
    <row r="167" spans="1:20" ht="15" customHeight="1" x14ac:dyDescent="0.15">
      <c r="B167" s="34" t="s">
        <v>819</v>
      </c>
      <c r="C167" s="233"/>
      <c r="D167" s="233"/>
      <c r="E167" s="233"/>
      <c r="H167" s="18">
        <v>663</v>
      </c>
      <c r="I167" s="18">
        <v>376</v>
      </c>
      <c r="J167" s="18">
        <v>287</v>
      </c>
      <c r="K167" s="18">
        <v>428</v>
      </c>
      <c r="L167" s="67">
        <v>389</v>
      </c>
      <c r="M167" s="109">
        <f t="shared" si="82"/>
        <v>10.865290068829891</v>
      </c>
      <c r="N167" s="24">
        <f t="shared" si="83"/>
        <v>14.411651973936374</v>
      </c>
      <c r="O167" s="4">
        <f t="shared" si="84"/>
        <v>8.2164328657314627</v>
      </c>
      <c r="P167" s="4">
        <f t="shared" si="85"/>
        <v>13.197656490903483</v>
      </c>
      <c r="Q167" s="4">
        <f t="shared" si="86"/>
        <v>13.177506775067751</v>
      </c>
      <c r="T167" s="187"/>
    </row>
    <row r="168" spans="1:20" ht="15" customHeight="1" x14ac:dyDescent="0.15">
      <c r="B168" s="34" t="s">
        <v>820</v>
      </c>
      <c r="C168" s="233"/>
      <c r="D168" s="233"/>
      <c r="E168" s="233"/>
      <c r="H168" s="18">
        <v>1458</v>
      </c>
      <c r="I168" s="18">
        <v>865</v>
      </c>
      <c r="J168" s="18">
        <v>593</v>
      </c>
      <c r="K168" s="18">
        <v>531</v>
      </c>
      <c r="L168" s="67">
        <v>454</v>
      </c>
      <c r="M168" s="109">
        <f t="shared" si="82"/>
        <v>23.893805309734514</v>
      </c>
      <c r="N168" s="24">
        <f t="shared" si="83"/>
        <v>33.154465312380225</v>
      </c>
      <c r="O168" s="4">
        <f t="shared" si="84"/>
        <v>16.976810764385913</v>
      </c>
      <c r="P168" s="4">
        <f t="shared" si="85"/>
        <v>16.373728029602219</v>
      </c>
      <c r="Q168" s="4">
        <f t="shared" si="86"/>
        <v>15.379403794037941</v>
      </c>
      <c r="T168" s="187"/>
    </row>
    <row r="169" spans="1:20" ht="15" customHeight="1" x14ac:dyDescent="0.15">
      <c r="B169" s="34" t="s">
        <v>821</v>
      </c>
      <c r="C169" s="233"/>
      <c r="D169" s="233"/>
      <c r="E169" s="233"/>
      <c r="H169" s="18">
        <v>1414</v>
      </c>
      <c r="I169" s="18">
        <v>768</v>
      </c>
      <c r="J169" s="18">
        <v>646</v>
      </c>
      <c r="K169" s="18">
        <v>543</v>
      </c>
      <c r="L169" s="67">
        <v>460</v>
      </c>
      <c r="M169" s="109">
        <f t="shared" si="82"/>
        <v>23.172730252376269</v>
      </c>
      <c r="N169" s="24">
        <f t="shared" si="83"/>
        <v>29.4365657339977</v>
      </c>
      <c r="O169" s="4">
        <f t="shared" si="84"/>
        <v>18.49413111938162</v>
      </c>
      <c r="P169" s="4">
        <f t="shared" si="85"/>
        <v>16.743755781683625</v>
      </c>
      <c r="Q169" s="4">
        <f t="shared" si="86"/>
        <v>15.582655826558264</v>
      </c>
      <c r="T169" s="187"/>
    </row>
    <row r="170" spans="1:20" ht="15" customHeight="1" x14ac:dyDescent="0.15">
      <c r="B170" s="34" t="s">
        <v>822</v>
      </c>
      <c r="C170" s="233"/>
      <c r="D170" s="233"/>
      <c r="E170" s="233"/>
      <c r="H170" s="18">
        <v>2001</v>
      </c>
      <c r="I170" s="18">
        <v>881</v>
      </c>
      <c r="J170" s="18">
        <v>1120</v>
      </c>
      <c r="K170" s="18">
        <v>839</v>
      </c>
      <c r="L170" s="67">
        <v>751</v>
      </c>
      <c r="M170" s="109">
        <f t="shared" si="82"/>
        <v>32.792527040314653</v>
      </c>
      <c r="N170" s="24">
        <f t="shared" si="83"/>
        <v>33.767727098505176</v>
      </c>
      <c r="O170" s="4">
        <f t="shared" si="84"/>
        <v>32.064128256513023</v>
      </c>
      <c r="P170" s="4">
        <f t="shared" si="85"/>
        <v>25.871106999691644</v>
      </c>
      <c r="Q170" s="4">
        <f t="shared" si="86"/>
        <v>25.44037940379404</v>
      </c>
      <c r="T170" s="187"/>
    </row>
    <row r="171" spans="1:20" ht="15" customHeight="1" x14ac:dyDescent="0.15">
      <c r="B171" s="34" t="s">
        <v>823</v>
      </c>
      <c r="C171" s="233"/>
      <c r="D171" s="233"/>
      <c r="E171" s="233"/>
      <c r="H171" s="18">
        <v>171</v>
      </c>
      <c r="I171" s="18">
        <v>97</v>
      </c>
      <c r="J171" s="18">
        <v>74</v>
      </c>
      <c r="K171" s="18">
        <v>92</v>
      </c>
      <c r="L171" s="67">
        <v>85</v>
      </c>
      <c r="M171" s="109">
        <f t="shared" si="82"/>
        <v>2.8023598820058995</v>
      </c>
      <c r="N171" s="24">
        <f t="shared" si="83"/>
        <v>3.7178995783825219</v>
      </c>
      <c r="O171" s="4">
        <f t="shared" si="84"/>
        <v>2.1185227598053249</v>
      </c>
      <c r="P171" s="4">
        <f t="shared" si="85"/>
        <v>2.8368794326241136</v>
      </c>
      <c r="Q171" s="4">
        <f t="shared" si="86"/>
        <v>2.8794037940379402</v>
      </c>
      <c r="T171" s="187"/>
    </row>
    <row r="172" spans="1:20" ht="15" customHeight="1" x14ac:dyDescent="0.15">
      <c r="B172" s="34" t="s">
        <v>824</v>
      </c>
      <c r="C172" s="233"/>
      <c r="D172" s="233"/>
      <c r="E172" s="233"/>
      <c r="H172" s="18">
        <v>94</v>
      </c>
      <c r="I172" s="18">
        <v>39</v>
      </c>
      <c r="J172" s="18">
        <v>55</v>
      </c>
      <c r="K172" s="18">
        <v>38</v>
      </c>
      <c r="L172" s="67">
        <v>37</v>
      </c>
      <c r="M172" s="109">
        <f t="shared" si="82"/>
        <v>1.5404785316289742</v>
      </c>
      <c r="N172" s="24">
        <f t="shared" si="83"/>
        <v>1.4948256036795706</v>
      </c>
      <c r="O172" s="4">
        <f t="shared" si="84"/>
        <v>1.5745777268823362</v>
      </c>
      <c r="P172" s="4">
        <f t="shared" si="85"/>
        <v>1.171754548257786</v>
      </c>
      <c r="Q172" s="4">
        <f t="shared" si="86"/>
        <v>1.2533875338753389</v>
      </c>
      <c r="T172" s="187"/>
    </row>
    <row r="173" spans="1:20" ht="15" customHeight="1" x14ac:dyDescent="0.15">
      <c r="B173" s="34" t="s">
        <v>52</v>
      </c>
      <c r="C173" s="233"/>
      <c r="D173" s="233"/>
      <c r="E173" s="233"/>
      <c r="H173" s="18">
        <v>905</v>
      </c>
      <c r="I173" s="18">
        <v>382</v>
      </c>
      <c r="J173" s="18">
        <v>523</v>
      </c>
      <c r="K173" s="18">
        <v>534</v>
      </c>
      <c r="L173" s="67">
        <v>499</v>
      </c>
      <c r="M173" s="109">
        <f t="shared" si="82"/>
        <v>14.831202884300229</v>
      </c>
      <c r="N173" s="24">
        <f t="shared" si="83"/>
        <v>14.641625143733231</v>
      </c>
      <c r="O173" s="4">
        <f t="shared" si="84"/>
        <v>14.97280274835385</v>
      </c>
      <c r="P173" s="4">
        <f t="shared" si="85"/>
        <v>16.466234967622572</v>
      </c>
      <c r="Q173" s="4">
        <f t="shared" si="86"/>
        <v>16.903794037940379</v>
      </c>
      <c r="T173" s="187"/>
    </row>
    <row r="174" spans="1:20" ht="15" customHeight="1" x14ac:dyDescent="0.15">
      <c r="B174" s="34" t="s">
        <v>60</v>
      </c>
      <c r="C174" s="233"/>
      <c r="D174" s="233"/>
      <c r="E174" s="233"/>
      <c r="H174" s="18">
        <v>46</v>
      </c>
      <c r="I174" s="18">
        <v>23</v>
      </c>
      <c r="J174" s="18">
        <v>23</v>
      </c>
      <c r="K174" s="18">
        <v>29</v>
      </c>
      <c r="L174" s="67">
        <v>29</v>
      </c>
      <c r="M174" s="109">
        <f t="shared" si="82"/>
        <v>0.75385119632907249</v>
      </c>
      <c r="N174" s="24">
        <f t="shared" si="83"/>
        <v>0.88156381755461855</v>
      </c>
      <c r="O174" s="4">
        <f t="shared" si="84"/>
        <v>0.65845977669624967</v>
      </c>
      <c r="P174" s="4">
        <f t="shared" si="85"/>
        <v>0.89423373419673136</v>
      </c>
      <c r="Q174" s="4">
        <f t="shared" si="86"/>
        <v>0.98238482384823844</v>
      </c>
      <c r="T174" s="187"/>
    </row>
    <row r="175" spans="1:20" ht="15" customHeight="1" x14ac:dyDescent="0.15">
      <c r="B175" s="34" t="s">
        <v>0</v>
      </c>
      <c r="C175" s="233"/>
      <c r="D175" s="233"/>
      <c r="E175" s="233"/>
      <c r="F175" s="36"/>
      <c r="G175" s="36"/>
      <c r="H175" s="19">
        <v>45</v>
      </c>
      <c r="I175" s="19">
        <v>18</v>
      </c>
      <c r="J175" s="19">
        <v>27</v>
      </c>
      <c r="K175" s="19">
        <v>20</v>
      </c>
      <c r="L175" s="72">
        <v>15</v>
      </c>
      <c r="M175" s="113">
        <f t="shared" si="82"/>
        <v>0.73746312684365778</v>
      </c>
      <c r="N175" s="26">
        <f t="shared" si="83"/>
        <v>0.68991950939057112</v>
      </c>
      <c r="O175" s="5">
        <f t="shared" si="84"/>
        <v>0.77297452046951043</v>
      </c>
      <c r="P175" s="5">
        <f t="shared" si="85"/>
        <v>0.6167129201356768</v>
      </c>
      <c r="Q175" s="5">
        <f t="shared" si="86"/>
        <v>0.50813008130081294</v>
      </c>
      <c r="T175" s="187"/>
    </row>
    <row r="176" spans="1:20" ht="15" customHeight="1" x14ac:dyDescent="0.15">
      <c r="B176" s="38" t="s">
        <v>1</v>
      </c>
      <c r="C176" s="78"/>
      <c r="D176" s="78"/>
      <c r="E176" s="78"/>
      <c r="F176" s="28"/>
      <c r="G176" s="29"/>
      <c r="H176" s="39">
        <f>SUM(H166:H175)</f>
        <v>9030</v>
      </c>
      <c r="I176" s="39">
        <f>SUM(I166:I175)</f>
        <v>4534</v>
      </c>
      <c r="J176" s="39">
        <f>SUM(J166:J175)</f>
        <v>4496</v>
      </c>
      <c r="K176" s="39">
        <f>SUM(K166:K175)</f>
        <v>4492</v>
      </c>
      <c r="L176" s="68">
        <f>SUM(L166:L175)</f>
        <v>4038</v>
      </c>
      <c r="M176" s="110" t="str">
        <f>IF(SUM(M166:M175)&gt;100,"－",SUM(M166:M175))</f>
        <v>－</v>
      </c>
      <c r="N176" s="25" t="str">
        <f t="shared" ref="N176:Q176" si="87">IF(SUM(N166:N175)&gt;100,"－",SUM(N166:N175))</f>
        <v>－</v>
      </c>
      <c r="O176" s="6" t="str">
        <f t="shared" si="87"/>
        <v>－</v>
      </c>
      <c r="P176" s="6" t="str">
        <f t="shared" si="87"/>
        <v>－</v>
      </c>
      <c r="Q176" s="6" t="str">
        <f t="shared" si="87"/>
        <v>－</v>
      </c>
    </row>
    <row r="177" spans="1:20" ht="15" customHeight="1" x14ac:dyDescent="0.15">
      <c r="B177" s="62"/>
      <c r="C177" s="45"/>
      <c r="D177" s="45"/>
      <c r="E177" s="45"/>
      <c r="F177" s="45"/>
      <c r="G177" s="45"/>
      <c r="H177" s="111"/>
      <c r="I177" s="111"/>
      <c r="J177" s="111"/>
      <c r="K177" s="111"/>
      <c r="L177" s="111"/>
    </row>
    <row r="178" spans="1:20" ht="15" customHeight="1" x14ac:dyDescent="0.15">
      <c r="A178" s="1" t="s">
        <v>826</v>
      </c>
      <c r="B178" s="22"/>
      <c r="C178" s="22"/>
      <c r="D178" s="22"/>
      <c r="E178" s="22"/>
      <c r="H178" s="7"/>
      <c r="I178" s="7"/>
      <c r="J178" s="7"/>
      <c r="K178" s="7"/>
      <c r="N178" s="7"/>
    </row>
    <row r="179" spans="1:20" ht="13.65" customHeight="1" x14ac:dyDescent="0.15">
      <c r="B179" s="64"/>
      <c r="C179" s="33"/>
      <c r="D179" s="33"/>
      <c r="E179" s="33"/>
      <c r="F179" s="33"/>
      <c r="G179" s="33"/>
      <c r="H179" s="79"/>
      <c r="I179" s="86"/>
      <c r="J179" s="83" t="s">
        <v>2</v>
      </c>
      <c r="K179" s="86"/>
      <c r="L179" s="86"/>
      <c r="M179" s="106"/>
      <c r="N179" s="86"/>
      <c r="O179" s="83" t="s">
        <v>3</v>
      </c>
      <c r="P179" s="86"/>
      <c r="Q179" s="84"/>
    </row>
    <row r="180" spans="1:20" ht="22.65" customHeight="1" x14ac:dyDescent="0.15">
      <c r="B180" s="34"/>
      <c r="C180" s="233"/>
      <c r="D180" s="233"/>
      <c r="E180" s="233"/>
      <c r="G180" s="75"/>
      <c r="H180" s="96" t="s">
        <v>512</v>
      </c>
      <c r="I180" s="96" t="s">
        <v>210</v>
      </c>
      <c r="J180" s="96" t="s">
        <v>211</v>
      </c>
      <c r="K180" s="96" t="s">
        <v>514</v>
      </c>
      <c r="L180" s="102" t="s">
        <v>213</v>
      </c>
      <c r="M180" s="105" t="s">
        <v>512</v>
      </c>
      <c r="N180" s="96" t="s">
        <v>210</v>
      </c>
      <c r="O180" s="96" t="s">
        <v>211</v>
      </c>
      <c r="P180" s="96" t="s">
        <v>514</v>
      </c>
      <c r="Q180" s="96" t="s">
        <v>213</v>
      </c>
    </row>
    <row r="181" spans="1:20" ht="12" customHeight="1" x14ac:dyDescent="0.15">
      <c r="B181" s="35"/>
      <c r="C181" s="88"/>
      <c r="D181" s="88"/>
      <c r="E181" s="88"/>
      <c r="F181" s="36"/>
      <c r="G181" s="76"/>
      <c r="H181" s="37"/>
      <c r="I181" s="37"/>
      <c r="J181" s="37"/>
      <c r="K181" s="37"/>
      <c r="L181" s="66"/>
      <c r="M181" s="213">
        <f>H$4</f>
        <v>6102</v>
      </c>
      <c r="N181" s="209">
        <f t="shared" ref="N181" si="88">I$4</f>
        <v>2609</v>
      </c>
      <c r="O181" s="209">
        <f t="shared" ref="O181" si="89">J$4</f>
        <v>3493</v>
      </c>
      <c r="P181" s="209">
        <f t="shared" ref="P181" si="90">K$4</f>
        <v>3243</v>
      </c>
      <c r="Q181" s="209">
        <f t="shared" ref="Q181" si="91">L$4</f>
        <v>2952</v>
      </c>
    </row>
    <row r="182" spans="1:20" ht="15" customHeight="1" x14ac:dyDescent="0.15">
      <c r="B182" s="34" t="s">
        <v>827</v>
      </c>
      <c r="C182" s="233"/>
      <c r="D182" s="233"/>
      <c r="E182" s="233"/>
      <c r="H182" s="18">
        <v>2271</v>
      </c>
      <c r="I182" s="18">
        <v>1153</v>
      </c>
      <c r="J182" s="18">
        <v>1118</v>
      </c>
      <c r="K182" s="18">
        <v>1457</v>
      </c>
      <c r="L182" s="67">
        <v>1330</v>
      </c>
      <c r="M182" s="109">
        <f t="shared" ref="M182:Q188" si="92">H182/M$181*100</f>
        <v>37.217305801376597</v>
      </c>
      <c r="N182" s="24">
        <f t="shared" si="92"/>
        <v>44.193177462629357</v>
      </c>
      <c r="O182" s="4">
        <f t="shared" si="92"/>
        <v>32.006870884626402</v>
      </c>
      <c r="P182" s="4">
        <f t="shared" si="92"/>
        <v>44.927536231884055</v>
      </c>
      <c r="Q182" s="4">
        <f t="shared" si="92"/>
        <v>45.054200542005418</v>
      </c>
      <c r="T182" s="187"/>
    </row>
    <row r="183" spans="1:20" ht="15" customHeight="1" x14ac:dyDescent="0.15">
      <c r="B183" s="34" t="s">
        <v>828</v>
      </c>
      <c r="C183" s="233"/>
      <c r="D183" s="233"/>
      <c r="E183" s="233"/>
      <c r="H183" s="18">
        <v>1066</v>
      </c>
      <c r="I183" s="18">
        <v>648</v>
      </c>
      <c r="J183" s="18">
        <v>418</v>
      </c>
      <c r="K183" s="18">
        <v>390</v>
      </c>
      <c r="L183" s="67">
        <v>347</v>
      </c>
      <c r="M183" s="109">
        <f t="shared" si="92"/>
        <v>17.469682071451984</v>
      </c>
      <c r="N183" s="24">
        <f t="shared" si="92"/>
        <v>24.837102338060561</v>
      </c>
      <c r="O183" s="4">
        <f t="shared" si="92"/>
        <v>11.966790724305755</v>
      </c>
      <c r="P183" s="4">
        <f t="shared" si="92"/>
        <v>12.025901942645699</v>
      </c>
      <c r="Q183" s="4">
        <f t="shared" si="92"/>
        <v>11.754742547425474</v>
      </c>
      <c r="T183" s="187"/>
    </row>
    <row r="184" spans="1:20" ht="15" customHeight="1" x14ac:dyDescent="0.15">
      <c r="B184" s="34" t="s">
        <v>1076</v>
      </c>
      <c r="C184" s="233"/>
      <c r="D184" s="233"/>
      <c r="E184" s="233"/>
      <c r="H184" s="18">
        <v>1281</v>
      </c>
      <c r="I184" s="18">
        <v>276</v>
      </c>
      <c r="J184" s="18">
        <v>1005</v>
      </c>
      <c r="K184" s="18">
        <v>683</v>
      </c>
      <c r="L184" s="67">
        <v>625</v>
      </c>
      <c r="M184" s="109">
        <f t="shared" si="92"/>
        <v>20.993117010816125</v>
      </c>
      <c r="N184" s="24">
        <f t="shared" si="92"/>
        <v>10.578765810655423</v>
      </c>
      <c r="O184" s="4">
        <f t="shared" si="92"/>
        <v>28.771829373031778</v>
      </c>
      <c r="P184" s="4">
        <f t="shared" si="92"/>
        <v>21.060746222633362</v>
      </c>
      <c r="Q184" s="4">
        <f t="shared" si="92"/>
        <v>21.17208672086721</v>
      </c>
      <c r="T184" s="187"/>
    </row>
    <row r="185" spans="1:20" ht="15" customHeight="1" x14ac:dyDescent="0.15">
      <c r="B185" s="34" t="s">
        <v>829</v>
      </c>
      <c r="C185" s="233"/>
      <c r="D185" s="233"/>
      <c r="E185" s="233"/>
      <c r="H185" s="18">
        <v>1052</v>
      </c>
      <c r="I185" s="18">
        <v>337</v>
      </c>
      <c r="J185" s="18">
        <v>715</v>
      </c>
      <c r="K185" s="18">
        <v>462</v>
      </c>
      <c r="L185" s="67">
        <v>422</v>
      </c>
      <c r="M185" s="109">
        <f t="shared" si="92"/>
        <v>17.240249098656179</v>
      </c>
      <c r="N185" s="24">
        <f t="shared" si="92"/>
        <v>12.916826370256803</v>
      </c>
      <c r="O185" s="4">
        <f t="shared" si="92"/>
        <v>20.46951044947037</v>
      </c>
      <c r="P185" s="4">
        <f t="shared" si="92"/>
        <v>14.246068455134134</v>
      </c>
      <c r="Q185" s="4">
        <f t="shared" si="92"/>
        <v>14.295392953929539</v>
      </c>
      <c r="T185" s="187"/>
    </row>
    <row r="186" spans="1:20" ht="15" customHeight="1" x14ac:dyDescent="0.15">
      <c r="B186" s="34" t="s">
        <v>52</v>
      </c>
      <c r="C186" s="233"/>
      <c r="D186" s="233"/>
      <c r="E186" s="233"/>
      <c r="H186" s="18">
        <v>301</v>
      </c>
      <c r="I186" s="18">
        <v>122</v>
      </c>
      <c r="J186" s="18">
        <v>179</v>
      </c>
      <c r="K186" s="18">
        <v>149</v>
      </c>
      <c r="L186" s="67">
        <v>138</v>
      </c>
      <c r="M186" s="109">
        <f t="shared" si="92"/>
        <v>4.9328089151098</v>
      </c>
      <c r="N186" s="24">
        <f t="shared" si="92"/>
        <v>4.6761211192027599</v>
      </c>
      <c r="O186" s="4">
        <f t="shared" si="92"/>
        <v>5.124534783853421</v>
      </c>
      <c r="P186" s="4">
        <f t="shared" si="92"/>
        <v>4.5945112550107927</v>
      </c>
      <c r="Q186" s="4">
        <f t="shared" si="92"/>
        <v>4.6747967479674797</v>
      </c>
      <c r="T186" s="187"/>
    </row>
    <row r="187" spans="1:20" ht="15" customHeight="1" x14ac:dyDescent="0.15">
      <c r="B187" s="34" t="s">
        <v>60</v>
      </c>
      <c r="C187" s="233"/>
      <c r="D187" s="233"/>
      <c r="E187" s="233"/>
      <c r="H187" s="18">
        <v>42</v>
      </c>
      <c r="I187" s="18">
        <v>32</v>
      </c>
      <c r="J187" s="18">
        <v>10</v>
      </c>
      <c r="K187" s="18">
        <v>39</v>
      </c>
      <c r="L187" s="67">
        <v>39</v>
      </c>
      <c r="M187" s="109">
        <f t="shared" si="92"/>
        <v>0.68829891838741397</v>
      </c>
      <c r="N187" s="24">
        <f t="shared" si="92"/>
        <v>1.2265235722499042</v>
      </c>
      <c r="O187" s="4">
        <f t="shared" si="92"/>
        <v>0.28628685943315202</v>
      </c>
      <c r="P187" s="4">
        <f t="shared" si="92"/>
        <v>1.2025901942645698</v>
      </c>
      <c r="Q187" s="4">
        <f t="shared" si="92"/>
        <v>1.321138211382114</v>
      </c>
      <c r="T187" s="187"/>
    </row>
    <row r="188" spans="1:20" ht="15" customHeight="1" x14ac:dyDescent="0.15">
      <c r="B188" s="34" t="s">
        <v>0</v>
      </c>
      <c r="C188" s="233"/>
      <c r="D188" s="233"/>
      <c r="E188" s="233"/>
      <c r="F188" s="36"/>
      <c r="G188" s="36"/>
      <c r="H188" s="19">
        <v>89</v>
      </c>
      <c r="I188" s="19">
        <v>41</v>
      </c>
      <c r="J188" s="19">
        <v>48</v>
      </c>
      <c r="K188" s="19">
        <v>63</v>
      </c>
      <c r="L188" s="72">
        <v>51</v>
      </c>
      <c r="M188" s="113">
        <f t="shared" si="92"/>
        <v>1.458538184201901</v>
      </c>
      <c r="N188" s="26">
        <f t="shared" si="92"/>
        <v>1.5714833269451896</v>
      </c>
      <c r="O188" s="5">
        <f t="shared" si="92"/>
        <v>1.3741769252791298</v>
      </c>
      <c r="P188" s="5">
        <f t="shared" si="92"/>
        <v>1.9426456984273821</v>
      </c>
      <c r="Q188" s="5">
        <f t="shared" si="92"/>
        <v>1.7276422764227644</v>
      </c>
      <c r="T188" s="187"/>
    </row>
    <row r="189" spans="1:20" ht="15" customHeight="1" x14ac:dyDescent="0.15">
      <c r="B189" s="38" t="s">
        <v>1</v>
      </c>
      <c r="C189" s="78"/>
      <c r="D189" s="78"/>
      <c r="E189" s="78"/>
      <c r="F189" s="28"/>
      <c r="G189" s="29"/>
      <c r="H189" s="39">
        <f t="shared" ref="H189:Q189" si="93">SUM(H182:H188)</f>
        <v>6102</v>
      </c>
      <c r="I189" s="39">
        <f t="shared" si="93"/>
        <v>2609</v>
      </c>
      <c r="J189" s="39">
        <f t="shared" si="93"/>
        <v>3493</v>
      </c>
      <c r="K189" s="39">
        <f t="shared" si="93"/>
        <v>3243</v>
      </c>
      <c r="L189" s="68">
        <f t="shared" si="93"/>
        <v>2952</v>
      </c>
      <c r="M189" s="110">
        <f t="shared" si="93"/>
        <v>100</v>
      </c>
      <c r="N189" s="25">
        <f t="shared" si="93"/>
        <v>100</v>
      </c>
      <c r="O189" s="6">
        <f t="shared" si="93"/>
        <v>100</v>
      </c>
      <c r="P189" s="6">
        <f t="shared" si="93"/>
        <v>100</v>
      </c>
      <c r="Q189" s="6">
        <f t="shared" si="93"/>
        <v>100</v>
      </c>
    </row>
    <row r="190" spans="1:20" ht="15" customHeight="1" x14ac:dyDescent="0.15">
      <c r="B190" s="62"/>
      <c r="C190" s="45"/>
      <c r="D190" s="45"/>
      <c r="E190" s="45"/>
      <c r="F190" s="45"/>
      <c r="G190" s="45"/>
      <c r="H190" s="111"/>
      <c r="I190" s="111"/>
      <c r="J190" s="111"/>
      <c r="K190" s="111"/>
      <c r="L190" s="111"/>
    </row>
    <row r="191" spans="1:20" ht="15" customHeight="1" x14ac:dyDescent="0.15">
      <c r="A191" s="73" t="s">
        <v>830</v>
      </c>
      <c r="B191" s="62"/>
      <c r="C191" s="45"/>
      <c r="D191" s="45"/>
      <c r="E191" s="45"/>
      <c r="F191" s="45"/>
      <c r="G191" s="45"/>
      <c r="H191" s="111"/>
      <c r="I191" s="111"/>
      <c r="J191" s="111"/>
      <c r="K191" s="111"/>
      <c r="L191" s="111"/>
    </row>
    <row r="192" spans="1:20" ht="15" customHeight="1" x14ac:dyDescent="0.15">
      <c r="A192" s="1" t="s">
        <v>831</v>
      </c>
      <c r="B192" s="22"/>
      <c r="H192" s="7"/>
      <c r="I192" s="7"/>
      <c r="J192" s="7"/>
      <c r="M192" s="7"/>
    </row>
    <row r="193" spans="2:28" ht="13.65" customHeight="1" x14ac:dyDescent="0.15">
      <c r="B193" s="64"/>
      <c r="C193" s="33"/>
      <c r="D193" s="33"/>
      <c r="E193" s="33"/>
      <c r="F193" s="33"/>
      <c r="G193" s="33"/>
      <c r="H193" s="79"/>
      <c r="I193" s="86"/>
      <c r="J193" s="83" t="s">
        <v>2</v>
      </c>
      <c r="K193" s="86"/>
      <c r="L193" s="86"/>
      <c r="M193" s="106"/>
      <c r="N193" s="86"/>
      <c r="O193" s="83" t="s">
        <v>3</v>
      </c>
      <c r="P193" s="86"/>
      <c r="Q193" s="84"/>
    </row>
    <row r="194" spans="2:28" ht="22.65" customHeight="1" x14ac:dyDescent="0.15">
      <c r="B194" s="34"/>
      <c r="G194" s="75"/>
      <c r="H194" s="96" t="s">
        <v>512</v>
      </c>
      <c r="I194" s="96" t="s">
        <v>210</v>
      </c>
      <c r="J194" s="96" t="s">
        <v>211</v>
      </c>
      <c r="K194" s="96" t="s">
        <v>514</v>
      </c>
      <c r="L194" s="102" t="s">
        <v>213</v>
      </c>
      <c r="M194" s="105" t="s">
        <v>512</v>
      </c>
      <c r="N194" s="96" t="s">
        <v>210</v>
      </c>
      <c r="O194" s="96" t="s">
        <v>211</v>
      </c>
      <c r="P194" s="96" t="s">
        <v>514</v>
      </c>
      <c r="Q194" s="96" t="s">
        <v>213</v>
      </c>
    </row>
    <row r="195" spans="2:28" ht="12" customHeight="1" x14ac:dyDescent="0.15">
      <c r="B195" s="35"/>
      <c r="C195" s="36"/>
      <c r="D195" s="36"/>
      <c r="E195" s="36"/>
      <c r="F195" s="36"/>
      <c r="G195" s="76"/>
      <c r="H195" s="37"/>
      <c r="I195" s="37"/>
      <c r="J195" s="37"/>
      <c r="K195" s="37"/>
      <c r="L195" s="66"/>
      <c r="M195" s="213">
        <f>H$183</f>
        <v>1066</v>
      </c>
      <c r="N195" s="209">
        <f t="shared" ref="N195:Q195" si="94">I$183</f>
        <v>648</v>
      </c>
      <c r="O195" s="209">
        <f t="shared" si="94"/>
        <v>418</v>
      </c>
      <c r="P195" s="209">
        <f t="shared" si="94"/>
        <v>390</v>
      </c>
      <c r="Q195" s="209">
        <f t="shared" si="94"/>
        <v>347</v>
      </c>
    </row>
    <row r="196" spans="2:28" ht="15" customHeight="1" x14ac:dyDescent="0.15">
      <c r="B196" s="34" t="s">
        <v>1004</v>
      </c>
      <c r="H196" s="18">
        <v>11</v>
      </c>
      <c r="I196" s="18">
        <v>2</v>
      </c>
      <c r="J196" s="18">
        <v>9</v>
      </c>
      <c r="K196" s="18">
        <v>6</v>
      </c>
      <c r="L196" s="67">
        <v>6</v>
      </c>
      <c r="M196" s="109">
        <f t="shared" ref="M196:M202" si="95">H196/M$195*100</f>
        <v>1.0318949343339587</v>
      </c>
      <c r="N196" s="24">
        <f t="shared" ref="N196:N202" si="96">I196/N$195*100</f>
        <v>0.30864197530864196</v>
      </c>
      <c r="O196" s="4">
        <f t="shared" ref="O196:O202" si="97">J196/O$195*100</f>
        <v>2.1531100478468899</v>
      </c>
      <c r="P196" s="4">
        <f t="shared" ref="P196:P202" si="98">K196/P$195*100</f>
        <v>1.5384615384615385</v>
      </c>
      <c r="Q196" s="4">
        <f t="shared" ref="Q196:Q202" si="99">L196/Q$195*100</f>
        <v>1.7291066282420751</v>
      </c>
      <c r="X196" s="187"/>
      <c r="Y196" s="187"/>
      <c r="Z196" s="187"/>
      <c r="AA196" s="187"/>
      <c r="AB196" s="187"/>
    </row>
    <row r="197" spans="2:28" ht="15" customHeight="1" x14ac:dyDescent="0.15">
      <c r="B197" s="34" t="s">
        <v>1005</v>
      </c>
      <c r="H197" s="18">
        <v>40</v>
      </c>
      <c r="I197" s="18">
        <v>4</v>
      </c>
      <c r="J197" s="18">
        <v>36</v>
      </c>
      <c r="K197" s="18">
        <v>32</v>
      </c>
      <c r="L197" s="67">
        <v>31</v>
      </c>
      <c r="M197" s="109">
        <f t="shared" si="95"/>
        <v>3.75234521575985</v>
      </c>
      <c r="N197" s="24">
        <f t="shared" si="96"/>
        <v>0.61728395061728392</v>
      </c>
      <c r="O197" s="4">
        <f t="shared" si="97"/>
        <v>8.6124401913875595</v>
      </c>
      <c r="P197" s="4">
        <f t="shared" si="98"/>
        <v>8.2051282051282044</v>
      </c>
      <c r="Q197" s="4">
        <f t="shared" si="99"/>
        <v>8.93371757925072</v>
      </c>
      <c r="X197" s="187"/>
      <c r="Y197" s="187"/>
      <c r="Z197" s="187"/>
      <c r="AA197" s="187"/>
      <c r="AB197" s="187"/>
    </row>
    <row r="198" spans="2:28" ht="15" customHeight="1" x14ac:dyDescent="0.15">
      <c r="B198" s="34" t="s">
        <v>1006</v>
      </c>
      <c r="H198" s="18">
        <v>193</v>
      </c>
      <c r="I198" s="18">
        <v>72</v>
      </c>
      <c r="J198" s="18">
        <v>121</v>
      </c>
      <c r="K198" s="18">
        <v>109</v>
      </c>
      <c r="L198" s="67">
        <v>97</v>
      </c>
      <c r="M198" s="109">
        <f t="shared" si="95"/>
        <v>18.105065666041277</v>
      </c>
      <c r="N198" s="24">
        <f t="shared" si="96"/>
        <v>11.111111111111111</v>
      </c>
      <c r="O198" s="4">
        <f t="shared" si="97"/>
        <v>28.947368421052634</v>
      </c>
      <c r="P198" s="4">
        <f t="shared" si="98"/>
        <v>27.948717948717949</v>
      </c>
      <c r="Q198" s="4">
        <f t="shared" si="99"/>
        <v>27.953890489913547</v>
      </c>
      <c r="X198" s="187"/>
      <c r="Y198" s="187"/>
      <c r="Z198" s="187"/>
      <c r="AA198" s="187"/>
      <c r="AB198" s="187"/>
    </row>
    <row r="199" spans="2:28" ht="15" customHeight="1" x14ac:dyDescent="0.15">
      <c r="B199" s="34" t="s">
        <v>1007</v>
      </c>
      <c r="H199" s="18">
        <v>134</v>
      </c>
      <c r="I199" s="18">
        <v>42</v>
      </c>
      <c r="J199" s="18">
        <v>92</v>
      </c>
      <c r="K199" s="18">
        <v>91</v>
      </c>
      <c r="L199" s="67">
        <v>83</v>
      </c>
      <c r="M199" s="109">
        <f t="shared" si="95"/>
        <v>12.570356472795496</v>
      </c>
      <c r="N199" s="24">
        <f t="shared" si="96"/>
        <v>6.481481481481481</v>
      </c>
      <c r="O199" s="4">
        <f t="shared" si="97"/>
        <v>22.009569377990431</v>
      </c>
      <c r="P199" s="4">
        <f t="shared" si="98"/>
        <v>23.333333333333332</v>
      </c>
      <c r="Q199" s="4">
        <f t="shared" si="99"/>
        <v>23.919308357348704</v>
      </c>
      <c r="X199" s="187"/>
      <c r="Y199" s="187"/>
      <c r="Z199" s="187"/>
      <c r="AA199" s="187"/>
      <c r="AB199" s="187"/>
    </row>
    <row r="200" spans="2:28" ht="15" customHeight="1" x14ac:dyDescent="0.15">
      <c r="B200" s="34" t="s">
        <v>1008</v>
      </c>
      <c r="H200" s="18">
        <v>304</v>
      </c>
      <c r="I200" s="18">
        <v>238</v>
      </c>
      <c r="J200" s="18">
        <v>66</v>
      </c>
      <c r="K200" s="18">
        <v>46</v>
      </c>
      <c r="L200" s="67">
        <v>37</v>
      </c>
      <c r="M200" s="109">
        <f t="shared" si="95"/>
        <v>28.517823639774857</v>
      </c>
      <c r="N200" s="24">
        <f t="shared" si="96"/>
        <v>36.728395061728399</v>
      </c>
      <c r="O200" s="4">
        <f t="shared" si="97"/>
        <v>15.789473684210526</v>
      </c>
      <c r="P200" s="4">
        <f t="shared" si="98"/>
        <v>11.794871794871794</v>
      </c>
      <c r="Q200" s="4">
        <f t="shared" si="99"/>
        <v>10.662824207492795</v>
      </c>
      <c r="X200" s="187"/>
      <c r="Y200" s="187"/>
      <c r="Z200" s="187"/>
      <c r="AA200" s="187"/>
      <c r="AB200" s="187"/>
    </row>
    <row r="201" spans="2:28" ht="15" customHeight="1" x14ac:dyDescent="0.15">
      <c r="B201" s="34" t="s">
        <v>1009</v>
      </c>
      <c r="H201" s="18">
        <v>87</v>
      </c>
      <c r="I201" s="18">
        <v>71</v>
      </c>
      <c r="J201" s="18">
        <v>16</v>
      </c>
      <c r="K201" s="18">
        <v>6</v>
      </c>
      <c r="L201" s="67">
        <v>6</v>
      </c>
      <c r="M201" s="109">
        <f t="shared" si="95"/>
        <v>8.1613508442776741</v>
      </c>
      <c r="N201" s="24">
        <f t="shared" si="96"/>
        <v>10.956790123456789</v>
      </c>
      <c r="O201" s="4">
        <f t="shared" si="97"/>
        <v>3.8277511961722488</v>
      </c>
      <c r="P201" s="4">
        <f t="shared" si="98"/>
        <v>1.5384615384615385</v>
      </c>
      <c r="Q201" s="4">
        <f t="shared" si="99"/>
        <v>1.7291066282420751</v>
      </c>
      <c r="X201" s="187"/>
      <c r="Y201" s="187"/>
      <c r="Z201" s="187"/>
      <c r="AA201" s="187"/>
      <c r="AB201" s="187"/>
    </row>
    <row r="202" spans="2:28" ht="15" customHeight="1" x14ac:dyDescent="0.15">
      <c r="B202" s="34" t="s">
        <v>0</v>
      </c>
      <c r="C202" s="36"/>
      <c r="D202" s="36"/>
      <c r="E202" s="36"/>
      <c r="F202" s="36"/>
      <c r="G202" s="36"/>
      <c r="H202" s="19">
        <v>297</v>
      </c>
      <c r="I202" s="19">
        <v>219</v>
      </c>
      <c r="J202" s="19">
        <v>78</v>
      </c>
      <c r="K202" s="19">
        <v>100</v>
      </c>
      <c r="L202" s="72">
        <v>87</v>
      </c>
      <c r="M202" s="113">
        <f t="shared" si="95"/>
        <v>27.861163227016881</v>
      </c>
      <c r="N202" s="26">
        <f t="shared" si="96"/>
        <v>33.796296296296298</v>
      </c>
      <c r="O202" s="5">
        <f t="shared" si="97"/>
        <v>18.660287081339714</v>
      </c>
      <c r="P202" s="5">
        <f t="shared" si="98"/>
        <v>25.641025641025639</v>
      </c>
      <c r="Q202" s="5">
        <f t="shared" si="99"/>
        <v>25.072046109510087</v>
      </c>
      <c r="X202" s="187"/>
      <c r="Y202" s="187"/>
      <c r="Z202" s="187"/>
      <c r="AA202" s="187"/>
      <c r="AB202" s="187"/>
    </row>
    <row r="203" spans="2:28" ht="15" customHeight="1" x14ac:dyDescent="0.15">
      <c r="B203" s="38" t="s">
        <v>1</v>
      </c>
      <c r="C203" s="28"/>
      <c r="D203" s="28"/>
      <c r="E203" s="28"/>
      <c r="F203" s="28"/>
      <c r="G203" s="29"/>
      <c r="H203" s="39">
        <f t="shared" ref="H203:Q203" si="100">SUM(H196:H202)</f>
        <v>1066</v>
      </c>
      <c r="I203" s="39">
        <f t="shared" si="100"/>
        <v>648</v>
      </c>
      <c r="J203" s="39">
        <f t="shared" si="100"/>
        <v>418</v>
      </c>
      <c r="K203" s="39">
        <f t="shared" si="100"/>
        <v>390</v>
      </c>
      <c r="L203" s="68">
        <f t="shared" si="100"/>
        <v>347</v>
      </c>
      <c r="M203" s="110">
        <f t="shared" si="100"/>
        <v>100</v>
      </c>
      <c r="N203" s="25">
        <f t="shared" si="100"/>
        <v>100</v>
      </c>
      <c r="O203" s="6">
        <f t="shared" si="100"/>
        <v>100</v>
      </c>
      <c r="P203" s="6">
        <f t="shared" si="100"/>
        <v>99.999999999999986</v>
      </c>
      <c r="Q203" s="6">
        <f t="shared" si="100"/>
        <v>100</v>
      </c>
    </row>
    <row r="204" spans="2:28" ht="15" customHeight="1" x14ac:dyDescent="0.15">
      <c r="B204" s="38" t="s">
        <v>832</v>
      </c>
      <c r="C204" s="28"/>
      <c r="D204" s="28"/>
      <c r="E204" s="28"/>
      <c r="F204" s="28"/>
      <c r="G204" s="29"/>
      <c r="H204" s="350">
        <v>26.370215084525352</v>
      </c>
      <c r="I204" s="40">
        <v>30.858974358974358</v>
      </c>
      <c r="J204" s="40">
        <v>20.706457058823531</v>
      </c>
      <c r="K204" s="40">
        <v>18.279257241379316</v>
      </c>
      <c r="L204" s="40">
        <v>18.018975384615388</v>
      </c>
      <c r="M204" s="23"/>
      <c r="N204" s="23"/>
      <c r="O204" s="23"/>
      <c r="P204" s="23"/>
      <c r="Q204" s="23"/>
    </row>
    <row r="205" spans="2:28" ht="15" customHeight="1" x14ac:dyDescent="0.15">
      <c r="B205" s="38" t="s">
        <v>1059</v>
      </c>
      <c r="C205" s="28"/>
      <c r="D205" s="28"/>
      <c r="E205" s="28"/>
      <c r="F205" s="28"/>
      <c r="G205" s="29"/>
      <c r="H205" s="350">
        <v>150</v>
      </c>
      <c r="I205" s="40">
        <v>150</v>
      </c>
      <c r="J205" s="40">
        <v>120</v>
      </c>
      <c r="K205" s="40">
        <v>60</v>
      </c>
      <c r="L205" s="40">
        <v>60</v>
      </c>
      <c r="X205" s="187"/>
      <c r="Y205" s="187"/>
      <c r="Z205" s="187"/>
      <c r="AA205" s="187"/>
      <c r="AB205" s="187"/>
    </row>
    <row r="206" spans="2:28" ht="15" customHeight="1" x14ac:dyDescent="0.15">
      <c r="H206" s="7"/>
    </row>
  </sheetData>
  <phoneticPr fontId="1"/>
  <pageMargins left="0.27559055118110237" right="0.27559055118110237" top="0.47244094488188981" bottom="0.31496062992125984" header="0.23622047244094491" footer="0.27559055118110237"/>
  <pageSetup paperSize="9" scale="69" orientation="portrait" r:id="rId1"/>
  <headerFooter alignWithMargins="0">
    <oddHeader>&amp;C【2020年度　厚生労働省　老人保健事業推進費等補助金事業】
高齢者向け住まいに関するアンケート調査&amp;R&amp;A</oddHeader>
    <oddFooter>&amp;R&amp;P/&amp;N</oddFooter>
  </headerFooter>
  <rowBreaks count="2" manualBreakCount="2">
    <brk id="71" max="16383" man="1"/>
    <brk id="135"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B216"/>
  <sheetViews>
    <sheetView showGridLines="0" view="pageBreakPreview" zoomScaleNormal="100" zoomScaleSheetLayoutView="100" workbookViewId="0"/>
  </sheetViews>
  <sheetFormatPr defaultColWidth="9.109375" defaultRowHeight="15" customHeight="1" x14ac:dyDescent="0.15"/>
  <cols>
    <col min="1" max="1" width="0.88671875" style="1" customWidth="1"/>
    <col min="2" max="2" width="6.5546875" style="1" customWidth="1"/>
    <col min="3" max="5" width="8.44140625" style="7" customWidth="1"/>
    <col min="6" max="7" width="8.5546875" style="7" customWidth="1"/>
    <col min="8" max="19" width="8.5546875" style="1" customWidth="1"/>
    <col min="20" max="23" width="9.44140625" style="1" customWidth="1"/>
    <col min="24" max="24" width="5.5546875" style="1" customWidth="1"/>
    <col min="25" max="16384" width="9.109375" style="1"/>
  </cols>
  <sheetData>
    <row r="1" spans="1:20" ht="20.100000000000001" customHeight="1" x14ac:dyDescent="0.15">
      <c r="A1" s="73" t="s">
        <v>838</v>
      </c>
      <c r="H1" s="7"/>
    </row>
    <row r="2" spans="1:20" ht="19.2" x14ac:dyDescent="0.15">
      <c r="A2" s="73"/>
      <c r="B2" s="347"/>
      <c r="C2" s="348"/>
      <c r="D2" s="348"/>
      <c r="E2" s="348"/>
      <c r="F2" s="348"/>
      <c r="G2" s="162"/>
      <c r="H2" s="180" t="s">
        <v>512</v>
      </c>
      <c r="I2" s="180" t="s">
        <v>210</v>
      </c>
      <c r="J2" s="180" t="s">
        <v>211</v>
      </c>
      <c r="K2" s="180" t="s">
        <v>514</v>
      </c>
      <c r="L2" s="180" t="s">
        <v>213</v>
      </c>
    </row>
    <row r="3" spans="1:20" ht="15" customHeight="1" x14ac:dyDescent="0.15">
      <c r="A3" s="56"/>
      <c r="B3" s="347" t="s">
        <v>833</v>
      </c>
      <c r="C3" s="348"/>
      <c r="D3" s="348"/>
      <c r="E3" s="348"/>
      <c r="F3" s="348"/>
      <c r="G3" s="162"/>
      <c r="H3" s="345">
        <v>1373</v>
      </c>
      <c r="I3" s="345">
        <v>554</v>
      </c>
      <c r="J3" s="345">
        <v>819</v>
      </c>
      <c r="K3" s="345">
        <v>761</v>
      </c>
      <c r="L3" s="345">
        <v>703</v>
      </c>
    </row>
    <row r="4" spans="1:20" ht="15" customHeight="1" x14ac:dyDescent="0.15">
      <c r="A4" s="56"/>
      <c r="B4" s="347" t="s">
        <v>535</v>
      </c>
      <c r="C4" s="348"/>
      <c r="D4" s="348"/>
      <c r="E4" s="348"/>
      <c r="F4" s="348"/>
      <c r="G4" s="162"/>
      <c r="H4" s="346">
        <v>3933</v>
      </c>
      <c r="I4" s="346">
        <v>1926</v>
      </c>
      <c r="J4" s="346">
        <v>2007</v>
      </c>
      <c r="K4" s="346">
        <v>2005</v>
      </c>
      <c r="L4" s="346">
        <v>1817</v>
      </c>
    </row>
    <row r="5" spans="1:20" ht="15" customHeight="1" x14ac:dyDescent="0.15">
      <c r="A5" s="56"/>
      <c r="B5" s="347" t="s">
        <v>975</v>
      </c>
      <c r="C5" s="348"/>
      <c r="D5" s="348"/>
      <c r="E5" s="348"/>
      <c r="F5" s="348"/>
      <c r="G5" s="162"/>
      <c r="H5" s="349">
        <f>H4/H3</f>
        <v>2.864530225782957</v>
      </c>
      <c r="I5" s="349">
        <f t="shared" ref="I5:L5" si="0">I4/I3</f>
        <v>3.476534296028881</v>
      </c>
      <c r="J5" s="349">
        <f t="shared" si="0"/>
        <v>2.4505494505494507</v>
      </c>
      <c r="K5" s="349">
        <f t="shared" si="0"/>
        <v>2.6346911957950065</v>
      </c>
      <c r="L5" s="349">
        <f t="shared" si="0"/>
        <v>2.584637268847795</v>
      </c>
    </row>
    <row r="6" spans="1:20" ht="15" customHeight="1" x14ac:dyDescent="0.15">
      <c r="A6" s="56"/>
      <c r="H6" s="7"/>
      <c r="I6" s="7"/>
    </row>
    <row r="7" spans="1:20" ht="15" customHeight="1" x14ac:dyDescent="0.15">
      <c r="A7" s="1" t="s">
        <v>839</v>
      </c>
      <c r="B7" s="22"/>
      <c r="H7" s="7"/>
      <c r="I7" s="7"/>
      <c r="J7" s="7"/>
      <c r="K7" s="7"/>
      <c r="N7" s="7"/>
    </row>
    <row r="8" spans="1:20" ht="13.65" customHeight="1" x14ac:dyDescent="0.15">
      <c r="B8" s="64"/>
      <c r="C8" s="33"/>
      <c r="D8" s="33"/>
      <c r="E8" s="33"/>
      <c r="F8" s="33"/>
      <c r="G8" s="33"/>
      <c r="H8" s="79"/>
      <c r="I8" s="86"/>
      <c r="J8" s="83" t="s">
        <v>2</v>
      </c>
      <c r="K8" s="86"/>
      <c r="L8" s="86"/>
      <c r="M8" s="106"/>
      <c r="N8" s="86"/>
      <c r="O8" s="83" t="s">
        <v>3</v>
      </c>
      <c r="P8" s="86"/>
      <c r="Q8" s="84"/>
    </row>
    <row r="9" spans="1:20" ht="22.65" customHeight="1" x14ac:dyDescent="0.15">
      <c r="B9" s="34"/>
      <c r="C9" s="233"/>
      <c r="D9" s="233"/>
      <c r="E9" s="233"/>
      <c r="G9" s="75"/>
      <c r="H9" s="96" t="s">
        <v>512</v>
      </c>
      <c r="I9" s="96" t="s">
        <v>210</v>
      </c>
      <c r="J9" s="96" t="s">
        <v>211</v>
      </c>
      <c r="K9" s="96" t="s">
        <v>514</v>
      </c>
      <c r="L9" s="102" t="s">
        <v>213</v>
      </c>
      <c r="M9" s="105" t="s">
        <v>512</v>
      </c>
      <c r="N9" s="96" t="s">
        <v>210</v>
      </c>
      <c r="O9" s="96" t="s">
        <v>211</v>
      </c>
      <c r="P9" s="96" t="s">
        <v>514</v>
      </c>
      <c r="Q9" s="96" t="s">
        <v>213</v>
      </c>
    </row>
    <row r="10" spans="1:20" ht="12" customHeight="1" x14ac:dyDescent="0.15">
      <c r="B10" s="35"/>
      <c r="C10" s="88"/>
      <c r="D10" s="88"/>
      <c r="E10" s="88"/>
      <c r="F10" s="36"/>
      <c r="G10" s="76"/>
      <c r="H10" s="37"/>
      <c r="I10" s="37"/>
      <c r="J10" s="37"/>
      <c r="K10" s="37"/>
      <c r="L10" s="66"/>
      <c r="M10" s="213">
        <f>H$4</f>
        <v>3933</v>
      </c>
      <c r="N10" s="209">
        <f>I$4</f>
        <v>1926</v>
      </c>
      <c r="O10" s="209">
        <f>J$4</f>
        <v>2007</v>
      </c>
      <c r="P10" s="209">
        <f>K$4</f>
        <v>2005</v>
      </c>
      <c r="Q10" s="209">
        <f>L$4</f>
        <v>1817</v>
      </c>
    </row>
    <row r="11" spans="1:20" ht="15" customHeight="1" x14ac:dyDescent="0.15">
      <c r="B11" s="32" t="s">
        <v>1011</v>
      </c>
      <c r="C11" s="233"/>
      <c r="D11" s="233"/>
      <c r="E11" s="233"/>
      <c r="H11" s="18">
        <v>57</v>
      </c>
      <c r="I11" s="18">
        <v>9</v>
      </c>
      <c r="J11" s="18">
        <v>48</v>
      </c>
      <c r="K11" s="18">
        <v>22</v>
      </c>
      <c r="L11" s="67">
        <v>22</v>
      </c>
      <c r="M11" s="109">
        <f t="shared" ref="M11:Q11" si="1">H11/M$10*100</f>
        <v>1.4492753623188406</v>
      </c>
      <c r="N11" s="24">
        <f t="shared" si="1"/>
        <v>0.46728971962616817</v>
      </c>
      <c r="O11" s="4">
        <f t="shared" si="1"/>
        <v>2.391629297458894</v>
      </c>
      <c r="P11" s="4">
        <f t="shared" si="1"/>
        <v>1.0972568578553616</v>
      </c>
      <c r="Q11" s="4">
        <f t="shared" si="1"/>
        <v>1.2107870115575123</v>
      </c>
      <c r="T11" s="187"/>
    </row>
    <row r="12" spans="1:20" ht="15" customHeight="1" x14ac:dyDescent="0.15">
      <c r="B12" s="34" t="s">
        <v>1010</v>
      </c>
      <c r="C12" s="233"/>
      <c r="D12" s="233"/>
      <c r="E12" s="233"/>
      <c r="H12" s="18">
        <v>86</v>
      </c>
      <c r="I12" s="18">
        <v>28</v>
      </c>
      <c r="J12" s="18">
        <v>58</v>
      </c>
      <c r="K12" s="18">
        <v>27</v>
      </c>
      <c r="L12" s="67">
        <v>25</v>
      </c>
      <c r="M12" s="109">
        <f t="shared" ref="M12:M20" si="2">H12/M$10*100</f>
        <v>2.1866259852529875</v>
      </c>
      <c r="N12" s="24">
        <f t="shared" ref="N12:N20" si="3">I12/N$10*100</f>
        <v>1.4537902388369679</v>
      </c>
      <c r="O12" s="4">
        <f t="shared" ref="O12:O20" si="4">J12/O$10*100</f>
        <v>2.8898854010961634</v>
      </c>
      <c r="P12" s="4">
        <f t="shared" ref="P12:P20" si="5">K12/P$10*100</f>
        <v>1.3466334164588529</v>
      </c>
      <c r="Q12" s="4">
        <f t="shared" ref="Q12:Q20" si="6">L12/Q$10*100</f>
        <v>1.3758943313153549</v>
      </c>
      <c r="T12" s="187"/>
    </row>
    <row r="13" spans="1:20" ht="15" customHeight="1" x14ac:dyDescent="0.15">
      <c r="B13" s="34" t="s">
        <v>987</v>
      </c>
      <c r="C13" s="233"/>
      <c r="D13" s="233"/>
      <c r="E13" s="233"/>
      <c r="H13" s="18">
        <v>139</v>
      </c>
      <c r="I13" s="18">
        <v>34</v>
      </c>
      <c r="J13" s="18">
        <v>105</v>
      </c>
      <c r="K13" s="18">
        <v>92</v>
      </c>
      <c r="L13" s="67">
        <v>89</v>
      </c>
      <c r="M13" s="109">
        <f t="shared" si="2"/>
        <v>3.5341978133740146</v>
      </c>
      <c r="N13" s="24">
        <f t="shared" si="3"/>
        <v>1.7653167185877467</v>
      </c>
      <c r="O13" s="4">
        <f t="shared" si="4"/>
        <v>5.2316890881913301</v>
      </c>
      <c r="P13" s="4">
        <f t="shared" si="5"/>
        <v>4.5885286783042396</v>
      </c>
      <c r="Q13" s="4">
        <f t="shared" si="6"/>
        <v>4.8981838194826643</v>
      </c>
      <c r="T13" s="187"/>
    </row>
    <row r="14" spans="1:20" ht="15" customHeight="1" x14ac:dyDescent="0.15">
      <c r="B14" s="34" t="s">
        <v>988</v>
      </c>
      <c r="C14" s="233"/>
      <c r="D14" s="233"/>
      <c r="E14" s="233"/>
      <c r="H14" s="18">
        <v>268</v>
      </c>
      <c r="I14" s="18">
        <v>96</v>
      </c>
      <c r="J14" s="18">
        <v>172</v>
      </c>
      <c r="K14" s="18">
        <v>119</v>
      </c>
      <c r="L14" s="67">
        <v>110</v>
      </c>
      <c r="M14" s="109">
        <f t="shared" si="2"/>
        <v>6.814136791253496</v>
      </c>
      <c r="N14" s="24">
        <f t="shared" si="3"/>
        <v>4.9844236760124607</v>
      </c>
      <c r="O14" s="4">
        <f t="shared" si="4"/>
        <v>8.570004982561036</v>
      </c>
      <c r="P14" s="4">
        <f t="shared" si="5"/>
        <v>5.9351620947630925</v>
      </c>
      <c r="Q14" s="4">
        <f t="shared" si="6"/>
        <v>6.0539350577875624</v>
      </c>
      <c r="T14" s="187"/>
    </row>
    <row r="15" spans="1:20" ht="15" customHeight="1" x14ac:dyDescent="0.15">
      <c r="B15" s="34" t="s">
        <v>989</v>
      </c>
      <c r="C15" s="233"/>
      <c r="D15" s="233"/>
      <c r="E15" s="233"/>
      <c r="H15" s="18">
        <v>540</v>
      </c>
      <c r="I15" s="18">
        <v>246</v>
      </c>
      <c r="J15" s="18">
        <v>294</v>
      </c>
      <c r="K15" s="18">
        <v>260</v>
      </c>
      <c r="L15" s="67">
        <v>238</v>
      </c>
      <c r="M15" s="109">
        <f t="shared" si="2"/>
        <v>13.729977116704806</v>
      </c>
      <c r="N15" s="24">
        <f t="shared" si="3"/>
        <v>12.772585669781931</v>
      </c>
      <c r="O15" s="4">
        <f t="shared" si="4"/>
        <v>14.648729446935723</v>
      </c>
      <c r="P15" s="4">
        <f t="shared" si="5"/>
        <v>12.967581047381547</v>
      </c>
      <c r="Q15" s="4">
        <f t="shared" si="6"/>
        <v>13.09851403412218</v>
      </c>
      <c r="T15" s="187"/>
    </row>
    <row r="16" spans="1:20" ht="15" customHeight="1" x14ac:dyDescent="0.15">
      <c r="B16" s="34" t="s">
        <v>990</v>
      </c>
      <c r="C16" s="233"/>
      <c r="D16" s="233"/>
      <c r="E16" s="233"/>
      <c r="H16" s="18">
        <v>900</v>
      </c>
      <c r="I16" s="18">
        <v>478</v>
      </c>
      <c r="J16" s="18">
        <v>422</v>
      </c>
      <c r="K16" s="18">
        <v>462</v>
      </c>
      <c r="L16" s="67">
        <v>408</v>
      </c>
      <c r="M16" s="109">
        <f t="shared" si="2"/>
        <v>22.883295194508012</v>
      </c>
      <c r="N16" s="24">
        <f t="shared" si="3"/>
        <v>24.818276220145378</v>
      </c>
      <c r="O16" s="4">
        <f t="shared" si="4"/>
        <v>21.026407573492776</v>
      </c>
      <c r="P16" s="4">
        <f t="shared" si="5"/>
        <v>23.042394014962593</v>
      </c>
      <c r="Q16" s="4">
        <f t="shared" si="6"/>
        <v>22.454595487066591</v>
      </c>
      <c r="T16" s="187"/>
    </row>
    <row r="17" spans="1:20" ht="15" customHeight="1" x14ac:dyDescent="0.15">
      <c r="B17" s="34" t="s">
        <v>1075</v>
      </c>
      <c r="C17" s="233"/>
      <c r="D17" s="233"/>
      <c r="E17" s="233"/>
      <c r="H17" s="18">
        <v>978</v>
      </c>
      <c r="I17" s="18">
        <v>572</v>
      </c>
      <c r="J17" s="18">
        <v>406</v>
      </c>
      <c r="K17" s="18">
        <v>500</v>
      </c>
      <c r="L17" s="67">
        <v>449</v>
      </c>
      <c r="M17" s="109">
        <f t="shared" si="2"/>
        <v>24.866514111365369</v>
      </c>
      <c r="N17" s="24">
        <f t="shared" si="3"/>
        <v>29.698857736240914</v>
      </c>
      <c r="O17" s="4">
        <f t="shared" si="4"/>
        <v>20.229197807673145</v>
      </c>
      <c r="P17" s="4">
        <f t="shared" si="5"/>
        <v>24.937655860349128</v>
      </c>
      <c r="Q17" s="4">
        <f t="shared" si="6"/>
        <v>24.711062190423775</v>
      </c>
      <c r="T17" s="187"/>
    </row>
    <row r="18" spans="1:20" ht="15" customHeight="1" x14ac:dyDescent="0.15">
      <c r="B18" s="34" t="s">
        <v>1080</v>
      </c>
      <c r="C18" s="233"/>
      <c r="D18" s="233"/>
      <c r="E18" s="233"/>
      <c r="H18" s="18">
        <v>417</v>
      </c>
      <c r="I18" s="18">
        <v>250</v>
      </c>
      <c r="J18" s="18">
        <v>167</v>
      </c>
      <c r="K18" s="18">
        <v>183</v>
      </c>
      <c r="L18" s="67">
        <v>159</v>
      </c>
      <c r="M18" s="109">
        <f t="shared" si="2"/>
        <v>10.602593440122044</v>
      </c>
      <c r="N18" s="24">
        <f t="shared" si="3"/>
        <v>12.980269989615783</v>
      </c>
      <c r="O18" s="4">
        <f t="shared" si="4"/>
        <v>8.3208769307424024</v>
      </c>
      <c r="P18" s="4">
        <f t="shared" si="5"/>
        <v>9.1271820448877801</v>
      </c>
      <c r="Q18" s="4">
        <f t="shared" si="6"/>
        <v>8.7506879471656571</v>
      </c>
      <c r="T18" s="187"/>
    </row>
    <row r="19" spans="1:20" ht="15" customHeight="1" x14ac:dyDescent="0.15">
      <c r="B19" s="34" t="s">
        <v>992</v>
      </c>
      <c r="C19" s="233"/>
      <c r="D19" s="233"/>
      <c r="E19" s="233"/>
      <c r="H19" s="18">
        <v>66</v>
      </c>
      <c r="I19" s="18">
        <v>40</v>
      </c>
      <c r="J19" s="18">
        <v>26</v>
      </c>
      <c r="K19" s="18">
        <v>17</v>
      </c>
      <c r="L19" s="67">
        <v>15</v>
      </c>
      <c r="M19" s="109">
        <f t="shared" si="2"/>
        <v>1.6781083142639208</v>
      </c>
      <c r="N19" s="24">
        <f t="shared" si="3"/>
        <v>2.0768431983385254</v>
      </c>
      <c r="O19" s="4">
        <f t="shared" si="4"/>
        <v>1.295465869456901</v>
      </c>
      <c r="P19" s="4">
        <f t="shared" si="5"/>
        <v>0.84788029925187036</v>
      </c>
      <c r="Q19" s="4">
        <f t="shared" si="6"/>
        <v>0.82553659878921293</v>
      </c>
      <c r="T19" s="187"/>
    </row>
    <row r="20" spans="1:20" ht="15" customHeight="1" x14ac:dyDescent="0.15">
      <c r="B20" s="34" t="s">
        <v>0</v>
      </c>
      <c r="C20" s="233"/>
      <c r="D20" s="233"/>
      <c r="E20" s="233"/>
      <c r="F20" s="36"/>
      <c r="G20" s="36"/>
      <c r="H20" s="19">
        <v>482</v>
      </c>
      <c r="I20" s="19">
        <v>173</v>
      </c>
      <c r="J20" s="19">
        <v>309</v>
      </c>
      <c r="K20" s="19">
        <v>323</v>
      </c>
      <c r="L20" s="72">
        <v>302</v>
      </c>
      <c r="M20" s="113">
        <f t="shared" si="2"/>
        <v>12.255275870836511</v>
      </c>
      <c r="N20" s="26">
        <f t="shared" si="3"/>
        <v>8.9823468328141232</v>
      </c>
      <c r="O20" s="5">
        <f t="shared" si="4"/>
        <v>15.396113602391628</v>
      </c>
      <c r="P20" s="5">
        <f t="shared" si="5"/>
        <v>16.109725685785538</v>
      </c>
      <c r="Q20" s="5">
        <f t="shared" si="6"/>
        <v>16.620803522289489</v>
      </c>
      <c r="T20" s="187"/>
    </row>
    <row r="21" spans="1:20" ht="15" customHeight="1" x14ac:dyDescent="0.15">
      <c r="B21" s="38" t="s">
        <v>1</v>
      </c>
      <c r="C21" s="78"/>
      <c r="D21" s="78"/>
      <c r="E21" s="78"/>
      <c r="F21" s="28"/>
      <c r="G21" s="29"/>
      <c r="H21" s="39">
        <f t="shared" ref="H21:Q21" si="7">SUM(H11:H20)</f>
        <v>3933</v>
      </c>
      <c r="I21" s="39">
        <f t="shared" si="7"/>
        <v>1926</v>
      </c>
      <c r="J21" s="39">
        <f t="shared" si="7"/>
        <v>2007</v>
      </c>
      <c r="K21" s="39">
        <f t="shared" si="7"/>
        <v>2005</v>
      </c>
      <c r="L21" s="68">
        <f t="shared" si="7"/>
        <v>1817</v>
      </c>
      <c r="M21" s="110">
        <f t="shared" si="7"/>
        <v>100.00000000000001</v>
      </c>
      <c r="N21" s="25">
        <f t="shared" si="7"/>
        <v>100</v>
      </c>
      <c r="O21" s="6">
        <f t="shared" si="7"/>
        <v>100</v>
      </c>
      <c r="P21" s="6">
        <f t="shared" si="7"/>
        <v>99.999999999999986</v>
      </c>
      <c r="Q21" s="6">
        <f t="shared" si="7"/>
        <v>100.00000000000001</v>
      </c>
    </row>
    <row r="22" spans="1:20" ht="15" customHeight="1" x14ac:dyDescent="0.15">
      <c r="B22" s="38" t="s">
        <v>775</v>
      </c>
      <c r="C22" s="78"/>
      <c r="D22" s="78"/>
      <c r="E22" s="78"/>
      <c r="F22" s="28"/>
      <c r="G22" s="29"/>
      <c r="H22" s="40">
        <v>86.791944363952481</v>
      </c>
      <c r="I22" s="40">
        <v>88.40330861380491</v>
      </c>
      <c r="J22" s="40">
        <v>85.128386336866896</v>
      </c>
      <c r="K22" s="40">
        <v>86.744351961950059</v>
      </c>
      <c r="L22" s="40">
        <v>86.547194719471946</v>
      </c>
    </row>
    <row r="23" spans="1:20" ht="15" customHeight="1" x14ac:dyDescent="0.15">
      <c r="B23" s="62"/>
      <c r="C23" s="62"/>
      <c r="D23" s="62"/>
      <c r="E23" s="62"/>
      <c r="F23" s="45"/>
      <c r="G23" s="45"/>
      <c r="H23" s="111"/>
      <c r="I23" s="111"/>
      <c r="J23" s="111"/>
      <c r="K23" s="111"/>
      <c r="L23" s="111"/>
    </row>
    <row r="24" spans="1:20" ht="15" customHeight="1" x14ac:dyDescent="0.15">
      <c r="A24" s="1" t="s">
        <v>840</v>
      </c>
      <c r="B24" s="22"/>
      <c r="C24" s="22"/>
      <c r="D24" s="22"/>
      <c r="E24" s="22"/>
      <c r="H24" s="7"/>
      <c r="I24" s="7"/>
      <c r="J24" s="7"/>
      <c r="K24" s="7"/>
      <c r="N24" s="7"/>
    </row>
    <row r="25" spans="1:20" ht="13.65" customHeight="1" x14ac:dyDescent="0.15">
      <c r="B25" s="64"/>
      <c r="C25" s="33"/>
      <c r="D25" s="33"/>
      <c r="E25" s="33"/>
      <c r="F25" s="33"/>
      <c r="G25" s="33"/>
      <c r="H25" s="79"/>
      <c r="I25" s="86"/>
      <c r="J25" s="83" t="s">
        <v>2</v>
      </c>
      <c r="K25" s="86"/>
      <c r="L25" s="86"/>
      <c r="M25" s="106"/>
      <c r="N25" s="86"/>
      <c r="O25" s="83" t="s">
        <v>3</v>
      </c>
      <c r="P25" s="86"/>
      <c r="Q25" s="84"/>
    </row>
    <row r="26" spans="1:20" ht="22.65" customHeight="1" x14ac:dyDescent="0.15">
      <c r="B26" s="34"/>
      <c r="C26" s="233"/>
      <c r="D26" s="233"/>
      <c r="E26" s="233"/>
      <c r="G26" s="75"/>
      <c r="H26" s="96" t="s">
        <v>512</v>
      </c>
      <c r="I26" s="96" t="s">
        <v>210</v>
      </c>
      <c r="J26" s="96" t="s">
        <v>211</v>
      </c>
      <c r="K26" s="96" t="s">
        <v>514</v>
      </c>
      <c r="L26" s="102" t="s">
        <v>213</v>
      </c>
      <c r="M26" s="105" t="s">
        <v>512</v>
      </c>
      <c r="N26" s="96" t="s">
        <v>210</v>
      </c>
      <c r="O26" s="96" t="s">
        <v>211</v>
      </c>
      <c r="P26" s="96" t="s">
        <v>514</v>
      </c>
      <c r="Q26" s="96" t="s">
        <v>213</v>
      </c>
    </row>
    <row r="27" spans="1:20" ht="12" customHeight="1" x14ac:dyDescent="0.15">
      <c r="B27" s="35"/>
      <c r="C27" s="88"/>
      <c r="D27" s="88"/>
      <c r="E27" s="88"/>
      <c r="F27" s="36"/>
      <c r="G27" s="76"/>
      <c r="H27" s="37"/>
      <c r="I27" s="37"/>
      <c r="J27" s="37"/>
      <c r="K27" s="37"/>
      <c r="L27" s="66"/>
      <c r="M27" s="213">
        <f>H$4</f>
        <v>3933</v>
      </c>
      <c r="N27" s="209">
        <f>I$4</f>
        <v>1926</v>
      </c>
      <c r="O27" s="209">
        <f>J$4</f>
        <v>2007</v>
      </c>
      <c r="P27" s="209">
        <f>K$4</f>
        <v>2005</v>
      </c>
      <c r="Q27" s="209">
        <f>L$4</f>
        <v>1817</v>
      </c>
    </row>
    <row r="28" spans="1:20" ht="15" customHeight="1" x14ac:dyDescent="0.15">
      <c r="B28" s="34" t="s">
        <v>777</v>
      </c>
      <c r="C28" s="233"/>
      <c r="D28" s="233"/>
      <c r="E28" s="233"/>
      <c r="H28" s="18">
        <v>110</v>
      </c>
      <c r="I28" s="18">
        <v>51</v>
      </c>
      <c r="J28" s="18">
        <v>59</v>
      </c>
      <c r="K28" s="18">
        <v>93</v>
      </c>
      <c r="L28" s="67">
        <v>85</v>
      </c>
      <c r="M28" s="109">
        <f t="shared" ref="M28:Q37" si="8">H28/M$27*100</f>
        <v>2.796847190439868</v>
      </c>
      <c r="N28" s="24">
        <f t="shared" si="8"/>
        <v>2.64797507788162</v>
      </c>
      <c r="O28" s="4">
        <f t="shared" si="8"/>
        <v>2.9397110114598903</v>
      </c>
      <c r="P28" s="4">
        <f t="shared" si="8"/>
        <v>4.6384039900249379</v>
      </c>
      <c r="Q28" s="4">
        <f t="shared" si="8"/>
        <v>4.678040726472207</v>
      </c>
      <c r="T28" s="187"/>
    </row>
    <row r="29" spans="1:20" ht="15" customHeight="1" x14ac:dyDescent="0.15">
      <c r="B29" s="34" t="s">
        <v>61</v>
      </c>
      <c r="C29" s="233"/>
      <c r="D29" s="233"/>
      <c r="E29" s="233"/>
      <c r="H29" s="18">
        <v>180</v>
      </c>
      <c r="I29" s="18">
        <v>116</v>
      </c>
      <c r="J29" s="18">
        <v>64</v>
      </c>
      <c r="K29" s="18">
        <v>128</v>
      </c>
      <c r="L29" s="67">
        <v>117</v>
      </c>
      <c r="M29" s="109">
        <f t="shared" si="8"/>
        <v>4.5766590389016013</v>
      </c>
      <c r="N29" s="24">
        <f t="shared" si="8"/>
        <v>6.0228452751817239</v>
      </c>
      <c r="O29" s="4">
        <f t="shared" si="8"/>
        <v>3.1888390632785248</v>
      </c>
      <c r="P29" s="4">
        <f t="shared" si="8"/>
        <v>6.384039900249376</v>
      </c>
      <c r="Q29" s="4">
        <f t="shared" si="8"/>
        <v>6.4391854705558611</v>
      </c>
      <c r="T29" s="187"/>
    </row>
    <row r="30" spans="1:20" ht="15" customHeight="1" x14ac:dyDescent="0.15">
      <c r="B30" s="34" t="s">
        <v>62</v>
      </c>
      <c r="C30" s="233"/>
      <c r="D30" s="233"/>
      <c r="E30" s="233"/>
      <c r="H30" s="18">
        <v>279</v>
      </c>
      <c r="I30" s="18">
        <v>139</v>
      </c>
      <c r="J30" s="18">
        <v>140</v>
      </c>
      <c r="K30" s="18">
        <v>181</v>
      </c>
      <c r="L30" s="67">
        <v>172</v>
      </c>
      <c r="M30" s="109">
        <f t="shared" si="8"/>
        <v>7.0938215102974826</v>
      </c>
      <c r="N30" s="24">
        <f t="shared" si="8"/>
        <v>7.2170301142263762</v>
      </c>
      <c r="O30" s="4">
        <f t="shared" si="8"/>
        <v>6.9755854509217743</v>
      </c>
      <c r="P30" s="4">
        <f t="shared" si="8"/>
        <v>9.0274314214463836</v>
      </c>
      <c r="Q30" s="4">
        <f t="shared" si="8"/>
        <v>9.4661529994496423</v>
      </c>
      <c r="T30" s="187"/>
    </row>
    <row r="31" spans="1:20" ht="15" customHeight="1" x14ac:dyDescent="0.15">
      <c r="B31" s="34" t="s">
        <v>63</v>
      </c>
      <c r="C31" s="233"/>
      <c r="D31" s="233"/>
      <c r="E31" s="233"/>
      <c r="H31" s="18">
        <v>597</v>
      </c>
      <c r="I31" s="18">
        <v>327</v>
      </c>
      <c r="J31" s="18">
        <v>270</v>
      </c>
      <c r="K31" s="18">
        <v>350</v>
      </c>
      <c r="L31" s="67">
        <v>320</v>
      </c>
      <c r="M31" s="109">
        <f t="shared" si="8"/>
        <v>15.179252479023647</v>
      </c>
      <c r="N31" s="24">
        <f t="shared" si="8"/>
        <v>16.978193146417446</v>
      </c>
      <c r="O31" s="4">
        <f t="shared" si="8"/>
        <v>13.452914798206278</v>
      </c>
      <c r="P31" s="4">
        <f t="shared" si="8"/>
        <v>17.456359102244392</v>
      </c>
      <c r="Q31" s="4">
        <f t="shared" si="8"/>
        <v>17.611447440836546</v>
      </c>
      <c r="T31" s="187"/>
    </row>
    <row r="32" spans="1:20" ht="15" customHeight="1" x14ac:dyDescent="0.15">
      <c r="B32" s="34" t="s">
        <v>64</v>
      </c>
      <c r="C32" s="233"/>
      <c r="D32" s="233"/>
      <c r="E32" s="233"/>
      <c r="H32" s="18">
        <v>679</v>
      </c>
      <c r="I32" s="18">
        <v>323</v>
      </c>
      <c r="J32" s="18">
        <v>356</v>
      </c>
      <c r="K32" s="18">
        <v>377</v>
      </c>
      <c r="L32" s="67">
        <v>331</v>
      </c>
      <c r="M32" s="109">
        <f t="shared" si="8"/>
        <v>17.26417493007882</v>
      </c>
      <c r="N32" s="24">
        <f t="shared" si="8"/>
        <v>16.770508826583594</v>
      </c>
      <c r="O32" s="4">
        <f t="shared" si="8"/>
        <v>17.737917289486795</v>
      </c>
      <c r="P32" s="4">
        <f t="shared" si="8"/>
        <v>18.802992518703242</v>
      </c>
      <c r="Q32" s="4">
        <f t="shared" si="8"/>
        <v>18.216840946615299</v>
      </c>
      <c r="T32" s="187"/>
    </row>
    <row r="33" spans="1:20" ht="15" customHeight="1" x14ac:dyDescent="0.15">
      <c r="B33" s="34" t="s">
        <v>65</v>
      </c>
      <c r="C33" s="233"/>
      <c r="D33" s="233"/>
      <c r="E33" s="233"/>
      <c r="H33" s="18">
        <v>669</v>
      </c>
      <c r="I33" s="18">
        <v>298</v>
      </c>
      <c r="J33" s="18">
        <v>371</v>
      </c>
      <c r="K33" s="18">
        <v>333</v>
      </c>
      <c r="L33" s="67">
        <v>300</v>
      </c>
      <c r="M33" s="109">
        <f t="shared" si="8"/>
        <v>17.009916094584288</v>
      </c>
      <c r="N33" s="24">
        <f t="shared" si="8"/>
        <v>15.472481827622014</v>
      </c>
      <c r="O33" s="4">
        <f t="shared" si="8"/>
        <v>18.485301444942699</v>
      </c>
      <c r="P33" s="4">
        <f t="shared" si="8"/>
        <v>16.608478802992519</v>
      </c>
      <c r="Q33" s="4">
        <f t="shared" si="8"/>
        <v>16.51073197578426</v>
      </c>
      <c r="T33" s="187"/>
    </row>
    <row r="34" spans="1:20" ht="15" customHeight="1" x14ac:dyDescent="0.15">
      <c r="B34" s="34" t="s">
        <v>66</v>
      </c>
      <c r="C34" s="233"/>
      <c r="D34" s="233"/>
      <c r="E34" s="233"/>
      <c r="H34" s="18">
        <v>787</v>
      </c>
      <c r="I34" s="18">
        <v>395</v>
      </c>
      <c r="J34" s="18">
        <v>392</v>
      </c>
      <c r="K34" s="18">
        <v>298</v>
      </c>
      <c r="L34" s="67">
        <v>264</v>
      </c>
      <c r="M34" s="109">
        <f t="shared" si="8"/>
        <v>20.010170353419781</v>
      </c>
      <c r="N34" s="24">
        <f t="shared" si="8"/>
        <v>20.508826583592938</v>
      </c>
      <c r="O34" s="4">
        <f t="shared" si="8"/>
        <v>19.531639262580967</v>
      </c>
      <c r="P34" s="4">
        <f t="shared" si="8"/>
        <v>14.86284289276808</v>
      </c>
      <c r="Q34" s="4">
        <f t="shared" si="8"/>
        <v>14.529444138690147</v>
      </c>
      <c r="T34" s="187"/>
    </row>
    <row r="35" spans="1:20" ht="15" customHeight="1" x14ac:dyDescent="0.15">
      <c r="B35" s="34" t="s">
        <v>67</v>
      </c>
      <c r="C35" s="233"/>
      <c r="D35" s="233"/>
      <c r="E35" s="233"/>
      <c r="H35" s="18">
        <v>593</v>
      </c>
      <c r="I35" s="18">
        <v>262</v>
      </c>
      <c r="J35" s="18">
        <v>331</v>
      </c>
      <c r="K35" s="18">
        <v>223</v>
      </c>
      <c r="L35" s="67">
        <v>206</v>
      </c>
      <c r="M35" s="109">
        <f t="shared" si="8"/>
        <v>15.077548944825834</v>
      </c>
      <c r="N35" s="24">
        <f t="shared" si="8"/>
        <v>13.603322949117342</v>
      </c>
      <c r="O35" s="4">
        <f t="shared" si="8"/>
        <v>16.492277030393623</v>
      </c>
      <c r="P35" s="4">
        <f t="shared" si="8"/>
        <v>11.12219451371571</v>
      </c>
      <c r="Q35" s="4">
        <f t="shared" si="8"/>
        <v>11.337369290038525</v>
      </c>
      <c r="T35" s="187"/>
    </row>
    <row r="36" spans="1:20" ht="15" customHeight="1" x14ac:dyDescent="0.15">
      <c r="B36" s="34" t="s">
        <v>778</v>
      </c>
      <c r="C36" s="233"/>
      <c r="D36" s="233"/>
      <c r="E36" s="233"/>
      <c r="H36" s="18">
        <v>17</v>
      </c>
      <c r="I36" s="18">
        <v>10</v>
      </c>
      <c r="J36" s="18">
        <v>7</v>
      </c>
      <c r="K36" s="18">
        <v>10</v>
      </c>
      <c r="L36" s="67">
        <v>10</v>
      </c>
      <c r="M36" s="109">
        <f t="shared" si="8"/>
        <v>0.43224002034070685</v>
      </c>
      <c r="N36" s="24">
        <f t="shared" si="8"/>
        <v>0.51921079958463134</v>
      </c>
      <c r="O36" s="4">
        <f t="shared" si="8"/>
        <v>0.3487792725460887</v>
      </c>
      <c r="P36" s="4">
        <f t="shared" si="8"/>
        <v>0.49875311720698251</v>
      </c>
      <c r="Q36" s="4">
        <f t="shared" si="8"/>
        <v>0.55035773252614206</v>
      </c>
      <c r="T36" s="187"/>
    </row>
    <row r="37" spans="1:20" ht="15" customHeight="1" x14ac:dyDescent="0.15">
      <c r="B37" s="34" t="s">
        <v>0</v>
      </c>
      <c r="C37" s="233"/>
      <c r="D37" s="233"/>
      <c r="E37" s="233"/>
      <c r="F37" s="36"/>
      <c r="G37" s="36"/>
      <c r="H37" s="19">
        <v>22</v>
      </c>
      <c r="I37" s="19">
        <v>5</v>
      </c>
      <c r="J37" s="19">
        <v>17</v>
      </c>
      <c r="K37" s="19">
        <v>12</v>
      </c>
      <c r="L37" s="72">
        <v>12</v>
      </c>
      <c r="M37" s="113">
        <f t="shared" si="8"/>
        <v>0.55936943808797357</v>
      </c>
      <c r="N37" s="26">
        <f t="shared" si="8"/>
        <v>0.25960539979231567</v>
      </c>
      <c r="O37" s="5">
        <f t="shared" si="8"/>
        <v>0.84703537618335822</v>
      </c>
      <c r="P37" s="5">
        <f t="shared" si="8"/>
        <v>0.59850374064837908</v>
      </c>
      <c r="Q37" s="5">
        <f t="shared" si="8"/>
        <v>0.66042927903137039</v>
      </c>
      <c r="T37" s="187"/>
    </row>
    <row r="38" spans="1:20" ht="15" customHeight="1" x14ac:dyDescent="0.15">
      <c r="B38" s="38" t="s">
        <v>1</v>
      </c>
      <c r="C38" s="78"/>
      <c r="D38" s="78"/>
      <c r="E38" s="78"/>
      <c r="F38" s="28"/>
      <c r="G38" s="29"/>
      <c r="H38" s="39">
        <f t="shared" ref="H38:Q38" si="9">SUM(H28:H37)</f>
        <v>3933</v>
      </c>
      <c r="I38" s="39">
        <f t="shared" si="9"/>
        <v>1926</v>
      </c>
      <c r="J38" s="39">
        <f t="shared" si="9"/>
        <v>2007</v>
      </c>
      <c r="K38" s="39">
        <f t="shared" si="9"/>
        <v>2005</v>
      </c>
      <c r="L38" s="68">
        <f t="shared" si="9"/>
        <v>1817</v>
      </c>
      <c r="M38" s="110">
        <f t="shared" si="9"/>
        <v>99.999999999999986</v>
      </c>
      <c r="N38" s="25">
        <f t="shared" si="9"/>
        <v>100</v>
      </c>
      <c r="O38" s="6">
        <f t="shared" si="9"/>
        <v>100</v>
      </c>
      <c r="P38" s="6">
        <f t="shared" si="9"/>
        <v>100.00000000000001</v>
      </c>
      <c r="Q38" s="6">
        <f t="shared" si="9"/>
        <v>100</v>
      </c>
    </row>
    <row r="39" spans="1:20" ht="15" customHeight="1" x14ac:dyDescent="0.15">
      <c r="B39" s="38" t="s">
        <v>1012</v>
      </c>
      <c r="C39" s="78"/>
      <c r="D39" s="78"/>
      <c r="E39" s="78"/>
      <c r="F39" s="28"/>
      <c r="G39" s="29"/>
      <c r="H39" s="40">
        <f>SUM(H29*0.375,H30*1,H31*1,H32*2,H33*3,H34*4,H35*5)/SUM(H29:H35)</f>
        <v>2.7540961945031714</v>
      </c>
      <c r="I39" s="40">
        <f t="shared" ref="I39:L39" si="10">SUM(I29*0.375,I30*1,I31*1,I32*2,I33*3,I34*4,I35*5)/SUM(I29:I35)</f>
        <v>2.6556451612903227</v>
      </c>
      <c r="J39" s="40">
        <f t="shared" si="10"/>
        <v>2.8492723492723493</v>
      </c>
      <c r="K39" s="40">
        <f t="shared" si="10"/>
        <v>2.4544973544973545</v>
      </c>
      <c r="L39" s="40">
        <f t="shared" si="10"/>
        <v>2.4467105263157896</v>
      </c>
      <c r="M39" s="23"/>
      <c r="N39" s="23"/>
      <c r="O39" s="23"/>
      <c r="P39" s="23"/>
      <c r="Q39" s="23"/>
    </row>
    <row r="40" spans="1:20" ht="15" customHeight="1" x14ac:dyDescent="0.15">
      <c r="B40" s="62"/>
      <c r="C40" s="62"/>
      <c r="D40" s="62"/>
      <c r="E40" s="62"/>
      <c r="F40" s="45"/>
      <c r="G40" s="45"/>
      <c r="H40" s="111"/>
      <c r="I40" s="111"/>
      <c r="J40" s="111"/>
      <c r="K40" s="111"/>
      <c r="L40" s="111"/>
    </row>
    <row r="41" spans="1:20" ht="15" customHeight="1" x14ac:dyDescent="0.15">
      <c r="A41" s="1" t="s">
        <v>841</v>
      </c>
      <c r="B41" s="22"/>
      <c r="C41" s="22"/>
      <c r="D41" s="22"/>
      <c r="E41" s="22"/>
      <c r="H41" s="7"/>
      <c r="I41" s="7"/>
      <c r="J41" s="7"/>
      <c r="K41" s="7"/>
      <c r="N41" s="7"/>
    </row>
    <row r="42" spans="1:20" ht="13.65" customHeight="1" x14ac:dyDescent="0.15">
      <c r="B42" s="64"/>
      <c r="C42" s="33"/>
      <c r="D42" s="33"/>
      <c r="E42" s="33"/>
      <c r="F42" s="33"/>
      <c r="G42" s="33"/>
      <c r="H42" s="79"/>
      <c r="I42" s="86"/>
      <c r="J42" s="83" t="s">
        <v>2</v>
      </c>
      <c r="K42" s="86"/>
      <c r="L42" s="86"/>
      <c r="M42" s="106"/>
      <c r="N42" s="86"/>
      <c r="O42" s="83" t="s">
        <v>3</v>
      </c>
      <c r="P42" s="86"/>
      <c r="Q42" s="84"/>
    </row>
    <row r="43" spans="1:20" ht="22.65" customHeight="1" x14ac:dyDescent="0.15">
      <c r="B43" s="34"/>
      <c r="C43" s="233"/>
      <c r="D43" s="233"/>
      <c r="E43" s="233"/>
      <c r="G43" s="75"/>
      <c r="H43" s="96" t="s">
        <v>512</v>
      </c>
      <c r="I43" s="96" t="s">
        <v>210</v>
      </c>
      <c r="J43" s="96" t="s">
        <v>211</v>
      </c>
      <c r="K43" s="96" t="s">
        <v>514</v>
      </c>
      <c r="L43" s="102" t="s">
        <v>213</v>
      </c>
      <c r="M43" s="105" t="s">
        <v>512</v>
      </c>
      <c r="N43" s="96" t="s">
        <v>210</v>
      </c>
      <c r="O43" s="96" t="s">
        <v>211</v>
      </c>
      <c r="P43" s="96" t="s">
        <v>514</v>
      </c>
      <c r="Q43" s="96" t="s">
        <v>213</v>
      </c>
    </row>
    <row r="44" spans="1:20" ht="12" customHeight="1" x14ac:dyDescent="0.15">
      <c r="B44" s="35"/>
      <c r="C44" s="88"/>
      <c r="D44" s="88"/>
      <c r="E44" s="88"/>
      <c r="F44" s="36"/>
      <c r="G44" s="76"/>
      <c r="H44" s="37"/>
      <c r="I44" s="37"/>
      <c r="J44" s="37"/>
      <c r="K44" s="37"/>
      <c r="L44" s="66"/>
      <c r="M44" s="213">
        <f>H$4</f>
        <v>3933</v>
      </c>
      <c r="N44" s="209">
        <f>I$4</f>
        <v>1926</v>
      </c>
      <c r="O44" s="209">
        <f>J$4</f>
        <v>2007</v>
      </c>
      <c r="P44" s="209">
        <f>K$4</f>
        <v>2005</v>
      </c>
      <c r="Q44" s="209">
        <f>L$4</f>
        <v>1817</v>
      </c>
    </row>
    <row r="45" spans="1:20" ht="15" customHeight="1" x14ac:dyDescent="0.15">
      <c r="B45" s="34" t="s">
        <v>116</v>
      </c>
      <c r="C45" s="233"/>
      <c r="D45" s="233"/>
      <c r="E45" s="233"/>
      <c r="H45" s="18">
        <v>345</v>
      </c>
      <c r="I45" s="18">
        <v>165</v>
      </c>
      <c r="J45" s="18">
        <v>180</v>
      </c>
      <c r="K45" s="18">
        <v>350</v>
      </c>
      <c r="L45" s="67">
        <v>337</v>
      </c>
      <c r="M45" s="109">
        <f t="shared" ref="M45:Q52" si="11">H45/M$44*100</f>
        <v>8.7719298245614024</v>
      </c>
      <c r="N45" s="24">
        <f t="shared" si="11"/>
        <v>8.5669781931464168</v>
      </c>
      <c r="O45" s="4">
        <f t="shared" si="11"/>
        <v>8.9686098654708513</v>
      </c>
      <c r="P45" s="4">
        <f t="shared" si="11"/>
        <v>17.456359102244392</v>
      </c>
      <c r="Q45" s="4">
        <f t="shared" si="11"/>
        <v>18.547055586130984</v>
      </c>
      <c r="T45" s="187"/>
    </row>
    <row r="46" spans="1:20" ht="15" customHeight="1" x14ac:dyDescent="0.15">
      <c r="B46" s="34" t="s">
        <v>167</v>
      </c>
      <c r="C46" s="233"/>
      <c r="D46" s="233"/>
      <c r="E46" s="233"/>
      <c r="H46" s="18">
        <v>504</v>
      </c>
      <c r="I46" s="18">
        <v>231</v>
      </c>
      <c r="J46" s="18">
        <v>273</v>
      </c>
      <c r="K46" s="18">
        <v>293</v>
      </c>
      <c r="L46" s="67">
        <v>265</v>
      </c>
      <c r="M46" s="109">
        <f t="shared" si="11"/>
        <v>12.814645308924485</v>
      </c>
      <c r="N46" s="24">
        <f t="shared" si="11"/>
        <v>11.993769470404985</v>
      </c>
      <c r="O46" s="4">
        <f t="shared" si="11"/>
        <v>13.602391629297458</v>
      </c>
      <c r="P46" s="4">
        <f t="shared" si="11"/>
        <v>14.613466334164588</v>
      </c>
      <c r="Q46" s="4">
        <f t="shared" si="11"/>
        <v>14.584479911942763</v>
      </c>
      <c r="T46" s="187"/>
    </row>
    <row r="47" spans="1:20" ht="15" customHeight="1" x14ac:dyDescent="0.15">
      <c r="B47" s="34" t="s">
        <v>780</v>
      </c>
      <c r="C47" s="233"/>
      <c r="D47" s="233"/>
      <c r="E47" s="233"/>
      <c r="H47" s="18">
        <v>1024</v>
      </c>
      <c r="I47" s="18">
        <v>529</v>
      </c>
      <c r="J47" s="18">
        <v>495</v>
      </c>
      <c r="K47" s="18">
        <v>488</v>
      </c>
      <c r="L47" s="67">
        <v>438</v>
      </c>
      <c r="M47" s="109">
        <f t="shared" si="11"/>
        <v>26.03610475464022</v>
      </c>
      <c r="N47" s="24">
        <f t="shared" si="11"/>
        <v>27.466251298027</v>
      </c>
      <c r="O47" s="4">
        <f t="shared" si="11"/>
        <v>24.663677130044842</v>
      </c>
      <c r="P47" s="4">
        <f t="shared" si="11"/>
        <v>24.339152119700749</v>
      </c>
      <c r="Q47" s="4">
        <f t="shared" si="11"/>
        <v>24.105668684645018</v>
      </c>
      <c r="T47" s="187"/>
    </row>
    <row r="48" spans="1:20" ht="15" customHeight="1" x14ac:dyDescent="0.15">
      <c r="B48" s="34" t="s">
        <v>781</v>
      </c>
      <c r="C48" s="233"/>
      <c r="D48" s="233"/>
      <c r="E48" s="233"/>
      <c r="H48" s="18">
        <v>843</v>
      </c>
      <c r="I48" s="18">
        <v>434</v>
      </c>
      <c r="J48" s="18">
        <v>409</v>
      </c>
      <c r="K48" s="18">
        <v>311</v>
      </c>
      <c r="L48" s="67">
        <v>276</v>
      </c>
      <c r="M48" s="109">
        <f t="shared" si="11"/>
        <v>21.434019832189168</v>
      </c>
      <c r="N48" s="24">
        <f t="shared" si="11"/>
        <v>22.533748701973</v>
      </c>
      <c r="O48" s="4">
        <f t="shared" si="11"/>
        <v>20.378674638764323</v>
      </c>
      <c r="P48" s="4">
        <f t="shared" si="11"/>
        <v>15.511221945137157</v>
      </c>
      <c r="Q48" s="4">
        <f t="shared" si="11"/>
        <v>15.18987341772152</v>
      </c>
      <c r="T48" s="187"/>
    </row>
    <row r="49" spans="1:20" ht="15" customHeight="1" x14ac:dyDescent="0.15">
      <c r="B49" s="34" t="s">
        <v>170</v>
      </c>
      <c r="C49" s="233"/>
      <c r="D49" s="233"/>
      <c r="E49" s="233"/>
      <c r="H49" s="18">
        <v>437</v>
      </c>
      <c r="I49" s="18">
        <v>212</v>
      </c>
      <c r="J49" s="18">
        <v>225</v>
      </c>
      <c r="K49" s="18">
        <v>138</v>
      </c>
      <c r="L49" s="67">
        <v>122</v>
      </c>
      <c r="M49" s="109">
        <f t="shared" si="11"/>
        <v>11.111111111111111</v>
      </c>
      <c r="N49" s="24">
        <f t="shared" si="11"/>
        <v>11.007268951194185</v>
      </c>
      <c r="O49" s="4">
        <f t="shared" si="11"/>
        <v>11.210762331838566</v>
      </c>
      <c r="P49" s="4">
        <f t="shared" si="11"/>
        <v>6.8827930174563594</v>
      </c>
      <c r="Q49" s="4">
        <f t="shared" si="11"/>
        <v>6.7143643368189325</v>
      </c>
      <c r="T49" s="187"/>
    </row>
    <row r="50" spans="1:20" ht="15" customHeight="1" x14ac:dyDescent="0.15">
      <c r="B50" s="34" t="s">
        <v>171</v>
      </c>
      <c r="C50" s="233"/>
      <c r="D50" s="233"/>
      <c r="E50" s="233"/>
      <c r="H50" s="18">
        <v>133</v>
      </c>
      <c r="I50" s="18">
        <v>57</v>
      </c>
      <c r="J50" s="18">
        <v>76</v>
      </c>
      <c r="K50" s="18">
        <v>44</v>
      </c>
      <c r="L50" s="67">
        <v>35</v>
      </c>
      <c r="M50" s="109">
        <f t="shared" si="11"/>
        <v>3.3816425120772946</v>
      </c>
      <c r="N50" s="24">
        <f t="shared" si="11"/>
        <v>2.9595015576323989</v>
      </c>
      <c r="O50" s="4">
        <f t="shared" si="11"/>
        <v>3.7867463876432486</v>
      </c>
      <c r="P50" s="4">
        <f t="shared" si="11"/>
        <v>2.1945137157107233</v>
      </c>
      <c r="Q50" s="4">
        <f t="shared" si="11"/>
        <v>1.9262520638414968</v>
      </c>
      <c r="T50" s="187"/>
    </row>
    <row r="51" spans="1:20" ht="15" customHeight="1" x14ac:dyDescent="0.15">
      <c r="B51" s="34" t="s">
        <v>60</v>
      </c>
      <c r="C51" s="233"/>
      <c r="D51" s="233"/>
      <c r="E51" s="233"/>
      <c r="H51" s="18">
        <v>563</v>
      </c>
      <c r="I51" s="18">
        <v>269</v>
      </c>
      <c r="J51" s="18">
        <v>294</v>
      </c>
      <c r="K51" s="18">
        <v>338</v>
      </c>
      <c r="L51" s="67">
        <v>306</v>
      </c>
      <c r="M51" s="109">
        <f t="shared" si="11"/>
        <v>14.314772438342233</v>
      </c>
      <c r="N51" s="24">
        <f t="shared" si="11"/>
        <v>13.966770508826585</v>
      </c>
      <c r="O51" s="4">
        <f t="shared" si="11"/>
        <v>14.648729446935723</v>
      </c>
      <c r="P51" s="4">
        <f t="shared" si="11"/>
        <v>16.857855361596013</v>
      </c>
      <c r="Q51" s="4">
        <f t="shared" si="11"/>
        <v>16.840946615299945</v>
      </c>
      <c r="T51" s="187"/>
    </row>
    <row r="52" spans="1:20" ht="15" customHeight="1" x14ac:dyDescent="0.15">
      <c r="B52" s="34" t="s">
        <v>0</v>
      </c>
      <c r="C52" s="233"/>
      <c r="D52" s="233"/>
      <c r="E52" s="233"/>
      <c r="F52" s="36"/>
      <c r="G52" s="36"/>
      <c r="H52" s="19">
        <v>84</v>
      </c>
      <c r="I52" s="19">
        <v>29</v>
      </c>
      <c r="J52" s="19">
        <v>55</v>
      </c>
      <c r="K52" s="19">
        <v>43</v>
      </c>
      <c r="L52" s="72">
        <v>38</v>
      </c>
      <c r="M52" s="113">
        <f t="shared" si="11"/>
        <v>2.1357742181540811</v>
      </c>
      <c r="N52" s="26">
        <f t="shared" si="11"/>
        <v>1.505711318795431</v>
      </c>
      <c r="O52" s="5">
        <f t="shared" si="11"/>
        <v>2.7404085700049827</v>
      </c>
      <c r="P52" s="5">
        <f t="shared" si="11"/>
        <v>2.144638403990025</v>
      </c>
      <c r="Q52" s="5">
        <f t="shared" si="11"/>
        <v>2.0913593835993396</v>
      </c>
      <c r="T52" s="187"/>
    </row>
    <row r="53" spans="1:20" ht="15" customHeight="1" x14ac:dyDescent="0.15">
      <c r="B53" s="38" t="s">
        <v>1</v>
      </c>
      <c r="C53" s="78"/>
      <c r="D53" s="78"/>
      <c r="E53" s="78"/>
      <c r="F53" s="28"/>
      <c r="G53" s="29"/>
      <c r="H53" s="39">
        <f t="shared" ref="H53:Q53" si="12">SUM(H45:H52)</f>
        <v>3933</v>
      </c>
      <c r="I53" s="39">
        <f t="shared" si="12"/>
        <v>1926</v>
      </c>
      <c r="J53" s="39">
        <f t="shared" si="12"/>
        <v>2007</v>
      </c>
      <c r="K53" s="39">
        <f t="shared" si="12"/>
        <v>2005</v>
      </c>
      <c r="L53" s="68">
        <f t="shared" si="12"/>
        <v>1817</v>
      </c>
      <c r="M53" s="110">
        <f t="shared" si="12"/>
        <v>100</v>
      </c>
      <c r="N53" s="25">
        <f t="shared" si="12"/>
        <v>99.999999999999986</v>
      </c>
      <c r="O53" s="6">
        <f t="shared" si="12"/>
        <v>100</v>
      </c>
      <c r="P53" s="6">
        <f t="shared" si="12"/>
        <v>100.00000000000001</v>
      </c>
      <c r="Q53" s="6">
        <f t="shared" si="12"/>
        <v>100</v>
      </c>
    </row>
    <row r="54" spans="1:20" ht="15" customHeight="1" x14ac:dyDescent="0.15">
      <c r="B54" s="62"/>
      <c r="C54" s="45"/>
      <c r="D54" s="45"/>
      <c r="E54" s="45"/>
      <c r="F54" s="45"/>
      <c r="G54" s="45"/>
      <c r="H54" s="111"/>
      <c r="I54" s="111"/>
      <c r="J54" s="111"/>
      <c r="K54" s="111"/>
      <c r="L54" s="111"/>
    </row>
    <row r="55" spans="1:20" ht="15" customHeight="1" x14ac:dyDescent="0.15">
      <c r="A55" s="1" t="s">
        <v>842</v>
      </c>
      <c r="B55" s="22"/>
      <c r="C55" s="22"/>
      <c r="D55" s="22"/>
      <c r="E55" s="22"/>
      <c r="H55" s="7"/>
      <c r="I55" s="7"/>
      <c r="J55" s="7"/>
      <c r="K55" s="7"/>
      <c r="N55" s="7"/>
    </row>
    <row r="56" spans="1:20" ht="13.65" customHeight="1" x14ac:dyDescent="0.15">
      <c r="B56" s="64"/>
      <c r="C56" s="33"/>
      <c r="D56" s="33"/>
      <c r="E56" s="33"/>
      <c r="F56" s="33"/>
      <c r="G56" s="33"/>
      <c r="H56" s="79"/>
      <c r="I56" s="86"/>
      <c r="J56" s="83" t="s">
        <v>2</v>
      </c>
      <c r="K56" s="86"/>
      <c r="L56" s="86"/>
      <c r="M56" s="106"/>
      <c r="N56" s="86"/>
      <c r="O56" s="83" t="s">
        <v>3</v>
      </c>
      <c r="P56" s="86"/>
      <c r="Q56" s="84"/>
    </row>
    <row r="57" spans="1:20" ht="22.65" customHeight="1" x14ac:dyDescent="0.15">
      <c r="B57" s="34"/>
      <c r="C57" s="233"/>
      <c r="D57" s="233"/>
      <c r="E57" s="233"/>
      <c r="G57" s="75"/>
      <c r="H57" s="96" t="s">
        <v>512</v>
      </c>
      <c r="I57" s="96" t="s">
        <v>210</v>
      </c>
      <c r="J57" s="96" t="s">
        <v>211</v>
      </c>
      <c r="K57" s="96" t="s">
        <v>514</v>
      </c>
      <c r="L57" s="102" t="s">
        <v>213</v>
      </c>
      <c r="M57" s="105" t="s">
        <v>512</v>
      </c>
      <c r="N57" s="96" t="s">
        <v>210</v>
      </c>
      <c r="O57" s="96" t="s">
        <v>211</v>
      </c>
      <c r="P57" s="96" t="s">
        <v>514</v>
      </c>
      <c r="Q57" s="96" t="s">
        <v>213</v>
      </c>
    </row>
    <row r="58" spans="1:20" ht="12" customHeight="1" x14ac:dyDescent="0.15">
      <c r="B58" s="35"/>
      <c r="C58" s="88"/>
      <c r="D58" s="88"/>
      <c r="E58" s="88"/>
      <c r="F58" s="36"/>
      <c r="G58" s="76"/>
      <c r="H58" s="37"/>
      <c r="I58" s="37"/>
      <c r="J58" s="37"/>
      <c r="K58" s="37"/>
      <c r="L58" s="66"/>
      <c r="M58" s="213">
        <f>H$4</f>
        <v>3933</v>
      </c>
      <c r="N58" s="209">
        <f>I$4</f>
        <v>1926</v>
      </c>
      <c r="O58" s="209">
        <f>J$4</f>
        <v>2007</v>
      </c>
      <c r="P58" s="209">
        <f>K$4</f>
        <v>2005</v>
      </c>
      <c r="Q58" s="209">
        <f>L$4</f>
        <v>1817</v>
      </c>
    </row>
    <row r="59" spans="1:20" ht="15" customHeight="1" x14ac:dyDescent="0.15">
      <c r="B59" s="34" t="s">
        <v>843</v>
      </c>
      <c r="C59" s="233"/>
      <c r="D59" s="233"/>
      <c r="E59" s="233"/>
      <c r="H59" s="18">
        <v>515</v>
      </c>
      <c r="I59" s="18">
        <v>198</v>
      </c>
      <c r="J59" s="18">
        <v>317</v>
      </c>
      <c r="K59" s="18">
        <v>242</v>
      </c>
      <c r="L59" s="67">
        <v>231</v>
      </c>
      <c r="M59" s="109">
        <f t="shared" ref="M59:Q61" si="13">H59/M$58*100</f>
        <v>13.094330027968473</v>
      </c>
      <c r="N59" s="24">
        <f t="shared" si="13"/>
        <v>10.2803738317757</v>
      </c>
      <c r="O59" s="4">
        <f t="shared" si="13"/>
        <v>15.794718485301445</v>
      </c>
      <c r="P59" s="4">
        <f t="shared" si="13"/>
        <v>12.069825436408978</v>
      </c>
      <c r="Q59" s="4">
        <f t="shared" si="13"/>
        <v>12.71326362135388</v>
      </c>
      <c r="T59" s="187"/>
    </row>
    <row r="60" spans="1:20" ht="15" customHeight="1" x14ac:dyDescent="0.15">
      <c r="B60" s="34" t="s">
        <v>844</v>
      </c>
      <c r="C60" s="233"/>
      <c r="D60" s="233"/>
      <c r="E60" s="233"/>
      <c r="H60" s="18">
        <v>3341</v>
      </c>
      <c r="I60" s="18">
        <v>1714</v>
      </c>
      <c r="J60" s="18">
        <v>1627</v>
      </c>
      <c r="K60" s="18">
        <v>1713</v>
      </c>
      <c r="L60" s="67">
        <v>1536</v>
      </c>
      <c r="M60" s="109">
        <f t="shared" si="13"/>
        <v>84.947876938723624</v>
      </c>
      <c r="N60" s="24">
        <f t="shared" si="13"/>
        <v>88.992731048805823</v>
      </c>
      <c r="O60" s="4">
        <f t="shared" si="13"/>
        <v>81.066268061783759</v>
      </c>
      <c r="P60" s="4">
        <f t="shared" si="13"/>
        <v>85.436408977556113</v>
      </c>
      <c r="Q60" s="4">
        <f t="shared" si="13"/>
        <v>84.534947716015409</v>
      </c>
      <c r="T60" s="187"/>
    </row>
    <row r="61" spans="1:20" ht="15" customHeight="1" x14ac:dyDescent="0.15">
      <c r="B61" s="34" t="s">
        <v>0</v>
      </c>
      <c r="C61" s="233"/>
      <c r="D61" s="233"/>
      <c r="E61" s="233"/>
      <c r="F61" s="36"/>
      <c r="G61" s="36"/>
      <c r="H61" s="19">
        <v>77</v>
      </c>
      <c r="I61" s="19">
        <v>14</v>
      </c>
      <c r="J61" s="19">
        <v>63</v>
      </c>
      <c r="K61" s="19">
        <v>50</v>
      </c>
      <c r="L61" s="72">
        <v>50</v>
      </c>
      <c r="M61" s="113">
        <f t="shared" si="13"/>
        <v>1.9577930333079074</v>
      </c>
      <c r="N61" s="26">
        <f t="shared" si="13"/>
        <v>0.72689511941848395</v>
      </c>
      <c r="O61" s="5">
        <f t="shared" si="13"/>
        <v>3.1390134529147984</v>
      </c>
      <c r="P61" s="5">
        <f t="shared" si="13"/>
        <v>2.4937655860349128</v>
      </c>
      <c r="Q61" s="5">
        <f t="shared" si="13"/>
        <v>2.7517886626307098</v>
      </c>
      <c r="T61" s="187"/>
    </row>
    <row r="62" spans="1:20" ht="15" customHeight="1" x14ac:dyDescent="0.15">
      <c r="B62" s="38" t="s">
        <v>1</v>
      </c>
      <c r="C62" s="78"/>
      <c r="D62" s="78"/>
      <c r="E62" s="78"/>
      <c r="F62" s="28"/>
      <c r="G62" s="29"/>
      <c r="H62" s="39">
        <f t="shared" ref="H62:Q62" si="14">SUM(H59:H61)</f>
        <v>3933</v>
      </c>
      <c r="I62" s="39">
        <f t="shared" si="14"/>
        <v>1926</v>
      </c>
      <c r="J62" s="39">
        <f t="shared" si="14"/>
        <v>2007</v>
      </c>
      <c r="K62" s="39">
        <f t="shared" si="14"/>
        <v>2005</v>
      </c>
      <c r="L62" s="68">
        <f t="shared" si="14"/>
        <v>1817</v>
      </c>
      <c r="M62" s="110">
        <f t="shared" si="14"/>
        <v>100</v>
      </c>
      <c r="N62" s="25">
        <f t="shared" si="14"/>
        <v>100.00000000000001</v>
      </c>
      <c r="O62" s="6">
        <f t="shared" si="14"/>
        <v>100</v>
      </c>
      <c r="P62" s="6">
        <f t="shared" si="14"/>
        <v>100</v>
      </c>
      <c r="Q62" s="6">
        <f t="shared" si="14"/>
        <v>100</v>
      </c>
    </row>
    <row r="63" spans="1:20" ht="15" customHeight="1" x14ac:dyDescent="0.15">
      <c r="B63" s="62"/>
      <c r="C63" s="45"/>
      <c r="D63" s="45"/>
      <c r="E63" s="45"/>
      <c r="F63" s="45"/>
      <c r="G63" s="45"/>
      <c r="H63" s="111"/>
      <c r="I63" s="111"/>
      <c r="J63" s="111"/>
      <c r="K63" s="111"/>
      <c r="L63" s="111"/>
    </row>
    <row r="64" spans="1:20" ht="15" customHeight="1" x14ac:dyDescent="0.15">
      <c r="A64" s="1" t="s">
        <v>845</v>
      </c>
      <c r="B64" s="22"/>
      <c r="C64" s="22"/>
      <c r="D64" s="22"/>
      <c r="E64" s="22"/>
      <c r="H64" s="7"/>
      <c r="I64" s="7"/>
      <c r="J64" s="7"/>
      <c r="K64" s="7"/>
      <c r="N64" s="7"/>
    </row>
    <row r="65" spans="1:20" ht="13.65" customHeight="1" x14ac:dyDescent="0.15">
      <c r="B65" s="64"/>
      <c r="C65" s="33"/>
      <c r="D65" s="33"/>
      <c r="E65" s="33"/>
      <c r="F65" s="33"/>
      <c r="G65" s="33"/>
      <c r="H65" s="79"/>
      <c r="I65" s="86"/>
      <c r="J65" s="83" t="s">
        <v>2</v>
      </c>
      <c r="K65" s="86"/>
      <c r="L65" s="86"/>
      <c r="M65" s="106"/>
      <c r="N65" s="86"/>
      <c r="O65" s="83" t="s">
        <v>3</v>
      </c>
      <c r="P65" s="86"/>
      <c r="Q65" s="84"/>
    </row>
    <row r="66" spans="1:20" ht="22.65" customHeight="1" x14ac:dyDescent="0.15">
      <c r="B66" s="34"/>
      <c r="C66" s="233"/>
      <c r="D66" s="233"/>
      <c r="E66" s="233"/>
      <c r="G66" s="75"/>
      <c r="H66" s="96" t="s">
        <v>512</v>
      </c>
      <c r="I66" s="96" t="s">
        <v>210</v>
      </c>
      <c r="J66" s="96" t="s">
        <v>211</v>
      </c>
      <c r="K66" s="96" t="s">
        <v>514</v>
      </c>
      <c r="L66" s="102" t="s">
        <v>213</v>
      </c>
      <c r="M66" s="105" t="s">
        <v>512</v>
      </c>
      <c r="N66" s="96" t="s">
        <v>210</v>
      </c>
      <c r="O66" s="96" t="s">
        <v>211</v>
      </c>
      <c r="P66" s="96" t="s">
        <v>514</v>
      </c>
      <c r="Q66" s="96" t="s">
        <v>213</v>
      </c>
    </row>
    <row r="67" spans="1:20" ht="12" customHeight="1" x14ac:dyDescent="0.15">
      <c r="B67" s="35"/>
      <c r="C67" s="88"/>
      <c r="D67" s="88"/>
      <c r="E67" s="88"/>
      <c r="F67" s="36"/>
      <c r="G67" s="76"/>
      <c r="H67" s="37"/>
      <c r="I67" s="37"/>
      <c r="J67" s="37"/>
      <c r="K67" s="37"/>
      <c r="L67" s="66"/>
      <c r="M67" s="213">
        <f>H$4</f>
        <v>3933</v>
      </c>
      <c r="N67" s="209">
        <f>I$4</f>
        <v>1926</v>
      </c>
      <c r="O67" s="209">
        <f>J$4</f>
        <v>2007</v>
      </c>
      <c r="P67" s="209">
        <f>K$4</f>
        <v>2005</v>
      </c>
      <c r="Q67" s="209">
        <f>L$4</f>
        <v>1817</v>
      </c>
    </row>
    <row r="68" spans="1:20" ht="15" customHeight="1" x14ac:dyDescent="0.15">
      <c r="B68" s="34" t="s">
        <v>846</v>
      </c>
      <c r="C68" s="233"/>
      <c r="D68" s="233"/>
      <c r="E68" s="233"/>
      <c r="H68" s="18">
        <v>3006</v>
      </c>
      <c r="I68" s="18">
        <v>1451</v>
      </c>
      <c r="J68" s="18">
        <v>1555</v>
      </c>
      <c r="K68" s="18">
        <v>1510</v>
      </c>
      <c r="L68" s="67">
        <v>1373</v>
      </c>
      <c r="M68" s="109">
        <f t="shared" ref="M68:Q71" si="15">H68/M$67*100</f>
        <v>76.430205949656752</v>
      </c>
      <c r="N68" s="24">
        <f t="shared" si="15"/>
        <v>75.337487019730005</v>
      </c>
      <c r="O68" s="4">
        <f t="shared" si="15"/>
        <v>77.478824115595415</v>
      </c>
      <c r="P68" s="4">
        <f t="shared" si="15"/>
        <v>75.311720698254362</v>
      </c>
      <c r="Q68" s="4">
        <f t="shared" si="15"/>
        <v>75.564116675839301</v>
      </c>
      <c r="T68" s="187"/>
    </row>
    <row r="69" spans="1:20" ht="15" customHeight="1" x14ac:dyDescent="0.15">
      <c r="B69" s="34" t="s">
        <v>847</v>
      </c>
      <c r="C69" s="233"/>
      <c r="D69" s="233"/>
      <c r="E69" s="233"/>
      <c r="H69" s="18">
        <v>450</v>
      </c>
      <c r="I69" s="18">
        <v>217</v>
      </c>
      <c r="J69" s="18">
        <v>233</v>
      </c>
      <c r="K69" s="18">
        <v>228</v>
      </c>
      <c r="L69" s="67">
        <v>199</v>
      </c>
      <c r="M69" s="109">
        <f t="shared" si="15"/>
        <v>11.441647597254006</v>
      </c>
      <c r="N69" s="24">
        <f t="shared" si="15"/>
        <v>11.2668743509865</v>
      </c>
      <c r="O69" s="4">
        <f t="shared" si="15"/>
        <v>11.609367214748382</v>
      </c>
      <c r="P69" s="4">
        <f t="shared" si="15"/>
        <v>11.371571072319203</v>
      </c>
      <c r="Q69" s="4">
        <f t="shared" si="15"/>
        <v>10.952118877270225</v>
      </c>
      <c r="T69" s="187"/>
    </row>
    <row r="70" spans="1:20" ht="15" customHeight="1" x14ac:dyDescent="0.15">
      <c r="B70" s="34" t="s">
        <v>848</v>
      </c>
      <c r="C70" s="233"/>
      <c r="D70" s="233"/>
      <c r="E70" s="233"/>
      <c r="H70" s="18">
        <v>466</v>
      </c>
      <c r="I70" s="18">
        <v>254</v>
      </c>
      <c r="J70" s="18">
        <v>212</v>
      </c>
      <c r="K70" s="18">
        <v>254</v>
      </c>
      <c r="L70" s="67">
        <v>232</v>
      </c>
      <c r="M70" s="109">
        <f t="shared" si="15"/>
        <v>11.848461734045259</v>
      </c>
      <c r="N70" s="24">
        <f t="shared" si="15"/>
        <v>13.187954309449637</v>
      </c>
      <c r="O70" s="4">
        <f t="shared" si="15"/>
        <v>10.563029397110114</v>
      </c>
      <c r="P70" s="4">
        <f t="shared" si="15"/>
        <v>12.668329177057355</v>
      </c>
      <c r="Q70" s="4">
        <f t="shared" si="15"/>
        <v>12.768299394606494</v>
      </c>
      <c r="T70" s="187"/>
    </row>
    <row r="71" spans="1:20" ht="15" customHeight="1" x14ac:dyDescent="0.15">
      <c r="B71" s="34" t="s">
        <v>0</v>
      </c>
      <c r="C71" s="233"/>
      <c r="D71" s="233"/>
      <c r="E71" s="233"/>
      <c r="F71" s="36"/>
      <c r="G71" s="36"/>
      <c r="H71" s="19">
        <v>11</v>
      </c>
      <c r="I71" s="19">
        <v>4</v>
      </c>
      <c r="J71" s="19">
        <v>7</v>
      </c>
      <c r="K71" s="19">
        <v>13</v>
      </c>
      <c r="L71" s="72">
        <v>13</v>
      </c>
      <c r="M71" s="113">
        <f t="shared" si="15"/>
        <v>0.27968471904398678</v>
      </c>
      <c r="N71" s="26">
        <f t="shared" si="15"/>
        <v>0.20768431983385255</v>
      </c>
      <c r="O71" s="5">
        <f t="shared" si="15"/>
        <v>0.3487792725460887</v>
      </c>
      <c r="P71" s="5">
        <f t="shared" si="15"/>
        <v>0.64837905236907722</v>
      </c>
      <c r="Q71" s="5">
        <f t="shared" si="15"/>
        <v>0.7154650522839846</v>
      </c>
      <c r="T71" s="187"/>
    </row>
    <row r="72" spans="1:20" ht="15" customHeight="1" x14ac:dyDescent="0.15">
      <c r="B72" s="38" t="s">
        <v>1</v>
      </c>
      <c r="C72" s="78"/>
      <c r="D72" s="78"/>
      <c r="E72" s="78"/>
      <c r="F72" s="28"/>
      <c r="G72" s="29"/>
      <c r="H72" s="39">
        <f t="shared" ref="H72:Q72" si="16">SUM(H68:H71)</f>
        <v>3933</v>
      </c>
      <c r="I72" s="39">
        <f t="shared" si="16"/>
        <v>1926</v>
      </c>
      <c r="J72" s="39">
        <f t="shared" si="16"/>
        <v>2007</v>
      </c>
      <c r="K72" s="39">
        <f t="shared" si="16"/>
        <v>2005</v>
      </c>
      <c r="L72" s="68">
        <f t="shared" si="16"/>
        <v>1817</v>
      </c>
      <c r="M72" s="110">
        <f t="shared" si="16"/>
        <v>100</v>
      </c>
      <c r="N72" s="25">
        <f t="shared" si="16"/>
        <v>100</v>
      </c>
      <c r="O72" s="6">
        <f t="shared" si="16"/>
        <v>99.999999999999986</v>
      </c>
      <c r="P72" s="6">
        <f t="shared" si="16"/>
        <v>100</v>
      </c>
      <c r="Q72" s="6">
        <f t="shared" si="16"/>
        <v>100.00000000000001</v>
      </c>
    </row>
    <row r="73" spans="1:20" ht="15" customHeight="1" x14ac:dyDescent="0.15">
      <c r="B73" s="62"/>
      <c r="C73" s="45"/>
      <c r="D73" s="45"/>
      <c r="E73" s="45"/>
      <c r="F73" s="45"/>
      <c r="G73" s="45"/>
      <c r="H73" s="111"/>
      <c r="I73" s="111"/>
      <c r="J73" s="111"/>
      <c r="K73" s="111"/>
      <c r="L73" s="111"/>
    </row>
    <row r="74" spans="1:20" ht="15" customHeight="1" x14ac:dyDescent="0.15">
      <c r="A74" s="1" t="s">
        <v>849</v>
      </c>
      <c r="B74" s="22"/>
      <c r="C74" s="22"/>
      <c r="D74" s="22"/>
      <c r="E74" s="22"/>
      <c r="H74" s="7"/>
      <c r="I74" s="7"/>
      <c r="J74" s="7"/>
      <c r="K74" s="7"/>
      <c r="N74" s="7"/>
    </row>
    <row r="75" spans="1:20" ht="13.65" customHeight="1" x14ac:dyDescent="0.15">
      <c r="B75" s="64"/>
      <c r="C75" s="33"/>
      <c r="D75" s="33"/>
      <c r="E75" s="33"/>
      <c r="F75" s="33"/>
      <c r="G75" s="33"/>
      <c r="H75" s="79"/>
      <c r="I75" s="86"/>
      <c r="J75" s="83" t="s">
        <v>2</v>
      </c>
      <c r="K75" s="86"/>
      <c r="L75" s="86"/>
      <c r="M75" s="106"/>
      <c r="N75" s="86"/>
      <c r="O75" s="83" t="s">
        <v>3</v>
      </c>
      <c r="P75" s="86"/>
      <c r="Q75" s="84"/>
    </row>
    <row r="76" spans="1:20" ht="22.65" customHeight="1" x14ac:dyDescent="0.15">
      <c r="B76" s="34"/>
      <c r="C76" s="233"/>
      <c r="D76" s="233"/>
      <c r="E76" s="233"/>
      <c r="G76" s="75"/>
      <c r="H76" s="96" t="s">
        <v>512</v>
      </c>
      <c r="I76" s="96" t="s">
        <v>210</v>
      </c>
      <c r="J76" s="96" t="s">
        <v>211</v>
      </c>
      <c r="K76" s="96" t="s">
        <v>514</v>
      </c>
      <c r="L76" s="102" t="s">
        <v>213</v>
      </c>
      <c r="M76" s="105" t="s">
        <v>512</v>
      </c>
      <c r="N76" s="96" t="s">
        <v>210</v>
      </c>
      <c r="O76" s="96" t="s">
        <v>211</v>
      </c>
      <c r="P76" s="96" t="s">
        <v>514</v>
      </c>
      <c r="Q76" s="96" t="s">
        <v>213</v>
      </c>
    </row>
    <row r="77" spans="1:20" ht="12" customHeight="1" x14ac:dyDescent="0.15">
      <c r="B77" s="35"/>
      <c r="C77" s="88"/>
      <c r="D77" s="88"/>
      <c r="E77" s="88"/>
      <c r="F77" s="36"/>
      <c r="G77" s="76"/>
      <c r="H77" s="37"/>
      <c r="I77" s="37"/>
      <c r="J77" s="37"/>
      <c r="K77" s="37"/>
      <c r="L77" s="66"/>
      <c r="M77" s="213">
        <f>H$4</f>
        <v>3933</v>
      </c>
      <c r="N77" s="209">
        <f>I$4</f>
        <v>1926</v>
      </c>
      <c r="O77" s="209">
        <f>J$4</f>
        <v>2007</v>
      </c>
      <c r="P77" s="209">
        <f>K$4</f>
        <v>2005</v>
      </c>
      <c r="Q77" s="209">
        <f>L$4</f>
        <v>1817</v>
      </c>
    </row>
    <row r="78" spans="1:20" ht="15" customHeight="1" x14ac:dyDescent="0.15">
      <c r="B78" s="34" t="s">
        <v>850</v>
      </c>
      <c r="C78" s="233"/>
      <c r="D78" s="233"/>
      <c r="E78" s="233"/>
      <c r="H78" s="18">
        <v>352</v>
      </c>
      <c r="I78" s="18">
        <v>171</v>
      </c>
      <c r="J78" s="18">
        <v>181</v>
      </c>
      <c r="K78" s="18">
        <v>217</v>
      </c>
      <c r="L78" s="67">
        <v>190</v>
      </c>
      <c r="M78" s="109">
        <f t="shared" ref="M78:Q78" si="17">H78/M$77*100</f>
        <v>8.9499110094075771</v>
      </c>
      <c r="N78" s="24">
        <f t="shared" si="17"/>
        <v>8.8785046728971952</v>
      </c>
      <c r="O78" s="4">
        <f t="shared" si="17"/>
        <v>9.0184354758345791</v>
      </c>
      <c r="P78" s="4">
        <f t="shared" si="17"/>
        <v>10.822942643391521</v>
      </c>
      <c r="Q78" s="4">
        <f t="shared" si="17"/>
        <v>10.456796917996698</v>
      </c>
      <c r="T78" s="187"/>
    </row>
    <row r="79" spans="1:20" ht="15" customHeight="1" x14ac:dyDescent="0.15">
      <c r="B79" s="34" t="s">
        <v>851</v>
      </c>
      <c r="C79" s="233"/>
      <c r="D79" s="233"/>
      <c r="E79" s="233"/>
      <c r="H79" s="18">
        <v>2547</v>
      </c>
      <c r="I79" s="18">
        <v>1198</v>
      </c>
      <c r="J79" s="18">
        <v>1349</v>
      </c>
      <c r="K79" s="18">
        <v>1287</v>
      </c>
      <c r="L79" s="67">
        <v>1180</v>
      </c>
      <c r="M79" s="109">
        <f t="shared" ref="M79:M82" si="18">H79/M$77*100</f>
        <v>64.759725400457668</v>
      </c>
      <c r="N79" s="24">
        <f t="shared" ref="N79:N82" si="19">I79/N$77*100</f>
        <v>62.201453790238837</v>
      </c>
      <c r="O79" s="4">
        <f t="shared" ref="O79:O82" si="20">J79/O$77*100</f>
        <v>67.214748380667672</v>
      </c>
      <c r="P79" s="4">
        <f t="shared" ref="P79:P82" si="21">K79/P$77*100</f>
        <v>64.189526184538664</v>
      </c>
      <c r="Q79" s="4">
        <f t="shared" ref="Q79:Q82" si="22">L79/Q$77*100</f>
        <v>64.942212438084752</v>
      </c>
      <c r="T79" s="187"/>
    </row>
    <row r="80" spans="1:20" ht="15" customHeight="1" x14ac:dyDescent="0.15">
      <c r="B80" s="34" t="s">
        <v>852</v>
      </c>
      <c r="C80" s="233"/>
      <c r="D80" s="233"/>
      <c r="E80" s="233"/>
      <c r="H80" s="18">
        <v>569</v>
      </c>
      <c r="I80" s="18">
        <v>287</v>
      </c>
      <c r="J80" s="18">
        <v>282</v>
      </c>
      <c r="K80" s="18">
        <v>333</v>
      </c>
      <c r="L80" s="67">
        <v>298</v>
      </c>
      <c r="M80" s="109">
        <f t="shared" si="18"/>
        <v>14.467327739638952</v>
      </c>
      <c r="N80" s="24">
        <f t="shared" si="19"/>
        <v>14.90134994807892</v>
      </c>
      <c r="O80" s="4">
        <f t="shared" si="20"/>
        <v>14.050822122571002</v>
      </c>
      <c r="P80" s="4">
        <f t="shared" si="21"/>
        <v>16.608478802992519</v>
      </c>
      <c r="Q80" s="4">
        <f t="shared" si="22"/>
        <v>16.400660429279032</v>
      </c>
      <c r="T80" s="187"/>
    </row>
    <row r="81" spans="1:20" ht="15" customHeight="1" x14ac:dyDescent="0.15">
      <c r="B81" s="34" t="s">
        <v>853</v>
      </c>
      <c r="C81" s="233"/>
      <c r="D81" s="233"/>
      <c r="E81" s="233"/>
      <c r="H81" s="18">
        <v>452</v>
      </c>
      <c r="I81" s="18">
        <v>263</v>
      </c>
      <c r="J81" s="18">
        <v>189</v>
      </c>
      <c r="K81" s="18">
        <v>162</v>
      </c>
      <c r="L81" s="67">
        <v>143</v>
      </c>
      <c r="M81" s="109">
        <f t="shared" si="18"/>
        <v>11.492499364352911</v>
      </c>
      <c r="N81" s="24">
        <f t="shared" si="19"/>
        <v>13.655244029075805</v>
      </c>
      <c r="O81" s="4">
        <f t="shared" si="20"/>
        <v>9.4170403587443943</v>
      </c>
      <c r="P81" s="4">
        <f t="shared" si="21"/>
        <v>8.0798004987531176</v>
      </c>
      <c r="Q81" s="4">
        <f t="shared" si="22"/>
        <v>7.8701155751238305</v>
      </c>
      <c r="T81" s="187"/>
    </row>
    <row r="82" spans="1:20" ht="15" customHeight="1" x14ac:dyDescent="0.15">
      <c r="B82" s="34" t="s">
        <v>0</v>
      </c>
      <c r="C82" s="233"/>
      <c r="D82" s="233"/>
      <c r="E82" s="233"/>
      <c r="F82" s="36"/>
      <c r="G82" s="36"/>
      <c r="H82" s="19">
        <v>13</v>
      </c>
      <c r="I82" s="19">
        <v>7</v>
      </c>
      <c r="J82" s="19">
        <v>6</v>
      </c>
      <c r="K82" s="19">
        <v>6</v>
      </c>
      <c r="L82" s="72">
        <v>6</v>
      </c>
      <c r="M82" s="113">
        <f t="shared" si="18"/>
        <v>0.33053648614289344</v>
      </c>
      <c r="N82" s="26">
        <f t="shared" si="19"/>
        <v>0.36344755970924197</v>
      </c>
      <c r="O82" s="5">
        <f t="shared" si="20"/>
        <v>0.29895366218236175</v>
      </c>
      <c r="P82" s="5">
        <f t="shared" si="21"/>
        <v>0.29925187032418954</v>
      </c>
      <c r="Q82" s="5">
        <f t="shared" si="22"/>
        <v>0.33021463951568519</v>
      </c>
      <c r="T82" s="187"/>
    </row>
    <row r="83" spans="1:20" ht="15" customHeight="1" x14ac:dyDescent="0.15">
      <c r="B83" s="38" t="s">
        <v>1</v>
      </c>
      <c r="C83" s="78"/>
      <c r="D83" s="78"/>
      <c r="E83" s="78"/>
      <c r="F83" s="28"/>
      <c r="G83" s="29"/>
      <c r="H83" s="39">
        <f t="shared" ref="H83:Q83" si="23">SUM(H78:H82)</f>
        <v>3933</v>
      </c>
      <c r="I83" s="39">
        <f t="shared" si="23"/>
        <v>1926</v>
      </c>
      <c r="J83" s="39">
        <f t="shared" si="23"/>
        <v>2007</v>
      </c>
      <c r="K83" s="39">
        <f t="shared" si="23"/>
        <v>2005</v>
      </c>
      <c r="L83" s="68">
        <f t="shared" si="23"/>
        <v>1817</v>
      </c>
      <c r="M83" s="110">
        <f t="shared" si="23"/>
        <v>99.999999999999986</v>
      </c>
      <c r="N83" s="25">
        <f t="shared" si="23"/>
        <v>100</v>
      </c>
      <c r="O83" s="6">
        <f t="shared" si="23"/>
        <v>100</v>
      </c>
      <c r="P83" s="6">
        <f t="shared" si="23"/>
        <v>100</v>
      </c>
      <c r="Q83" s="6">
        <f t="shared" si="23"/>
        <v>100</v>
      </c>
    </row>
    <row r="84" spans="1:20" ht="15" customHeight="1" x14ac:dyDescent="0.15">
      <c r="B84" s="62"/>
      <c r="C84" s="45"/>
      <c r="D84" s="45"/>
      <c r="E84" s="45"/>
      <c r="F84" s="45"/>
      <c r="G84" s="45"/>
      <c r="H84" s="111"/>
      <c r="I84" s="111"/>
      <c r="J84" s="111"/>
      <c r="K84" s="111"/>
      <c r="L84" s="111"/>
    </row>
    <row r="85" spans="1:20" ht="15" customHeight="1" x14ac:dyDescent="0.15">
      <c r="A85" s="1" t="s">
        <v>854</v>
      </c>
      <c r="B85" s="22"/>
      <c r="C85" s="22"/>
      <c r="D85" s="22"/>
      <c r="E85" s="22"/>
      <c r="H85" s="7"/>
      <c r="I85" s="7"/>
      <c r="J85" s="7"/>
      <c r="K85" s="7"/>
      <c r="N85" s="7"/>
    </row>
    <row r="86" spans="1:20" ht="13.65" customHeight="1" x14ac:dyDescent="0.15">
      <c r="B86" s="64"/>
      <c r="C86" s="33"/>
      <c r="D86" s="33"/>
      <c r="E86" s="33"/>
      <c r="F86" s="33"/>
      <c r="G86" s="33"/>
      <c r="H86" s="79"/>
      <c r="I86" s="86"/>
      <c r="J86" s="83" t="s">
        <v>2</v>
      </c>
      <c r="K86" s="86"/>
      <c r="L86" s="86"/>
      <c r="M86" s="106"/>
      <c r="N86" s="86"/>
      <c r="O86" s="83" t="s">
        <v>3</v>
      </c>
      <c r="P86" s="86"/>
      <c r="Q86" s="84"/>
    </row>
    <row r="87" spans="1:20" ht="22.65" customHeight="1" x14ac:dyDescent="0.15">
      <c r="B87" s="34"/>
      <c r="C87" s="233"/>
      <c r="D87" s="233"/>
      <c r="E87" s="233"/>
      <c r="G87" s="75"/>
      <c r="H87" s="96" t="s">
        <v>512</v>
      </c>
      <c r="I87" s="96" t="s">
        <v>210</v>
      </c>
      <c r="J87" s="96" t="s">
        <v>211</v>
      </c>
      <c r="K87" s="96" t="s">
        <v>514</v>
      </c>
      <c r="L87" s="102" t="s">
        <v>213</v>
      </c>
      <c r="M87" s="105" t="s">
        <v>512</v>
      </c>
      <c r="N87" s="96" t="s">
        <v>210</v>
      </c>
      <c r="O87" s="96" t="s">
        <v>211</v>
      </c>
      <c r="P87" s="96" t="s">
        <v>514</v>
      </c>
      <c r="Q87" s="96" t="s">
        <v>213</v>
      </c>
    </row>
    <row r="88" spans="1:20" ht="12" customHeight="1" x14ac:dyDescent="0.15">
      <c r="B88" s="35"/>
      <c r="C88" s="88"/>
      <c r="D88" s="88"/>
      <c r="E88" s="88"/>
      <c r="F88" s="36"/>
      <c r="G88" s="76"/>
      <c r="H88" s="37"/>
      <c r="I88" s="37"/>
      <c r="J88" s="37"/>
      <c r="K88" s="37"/>
      <c r="L88" s="66"/>
      <c r="M88" s="213">
        <f>H$4</f>
        <v>3933</v>
      </c>
      <c r="N88" s="209">
        <f>I$4</f>
        <v>1926</v>
      </c>
      <c r="O88" s="209">
        <f>J$4</f>
        <v>2007</v>
      </c>
      <c r="P88" s="209">
        <f>K$4</f>
        <v>2005</v>
      </c>
      <c r="Q88" s="209">
        <f>L$4</f>
        <v>1817</v>
      </c>
    </row>
    <row r="89" spans="1:20" ht="15" customHeight="1" x14ac:dyDescent="0.15">
      <c r="B89" s="34" t="s">
        <v>855</v>
      </c>
      <c r="C89" s="233"/>
      <c r="D89" s="233"/>
      <c r="E89" s="233"/>
      <c r="H89" s="18">
        <v>3403</v>
      </c>
      <c r="I89" s="18">
        <v>1684</v>
      </c>
      <c r="J89" s="18">
        <v>1719</v>
      </c>
      <c r="K89" s="18">
        <v>1785</v>
      </c>
      <c r="L89" s="67">
        <v>1635</v>
      </c>
      <c r="M89" s="109">
        <f t="shared" ref="M89:Q91" si="24">H89/M$88*100</f>
        <v>86.524281718789737</v>
      </c>
      <c r="N89" s="24">
        <f t="shared" si="24"/>
        <v>87.435098650051927</v>
      </c>
      <c r="O89" s="4">
        <f t="shared" si="24"/>
        <v>85.650224215246638</v>
      </c>
      <c r="P89" s="4">
        <f t="shared" si="24"/>
        <v>89.02743142144638</v>
      </c>
      <c r="Q89" s="4">
        <f t="shared" si="24"/>
        <v>89.983489268024215</v>
      </c>
      <c r="T89" s="187"/>
    </row>
    <row r="90" spans="1:20" ht="15" customHeight="1" x14ac:dyDescent="0.15">
      <c r="B90" s="34" t="s">
        <v>856</v>
      </c>
      <c r="C90" s="233"/>
      <c r="D90" s="233"/>
      <c r="E90" s="233"/>
      <c r="H90" s="18">
        <v>516</v>
      </c>
      <c r="I90" s="18">
        <v>233</v>
      </c>
      <c r="J90" s="18">
        <v>283</v>
      </c>
      <c r="K90" s="18">
        <v>213</v>
      </c>
      <c r="L90" s="67">
        <v>175</v>
      </c>
      <c r="M90" s="109">
        <f t="shared" si="24"/>
        <v>13.119755911517924</v>
      </c>
      <c r="N90" s="24">
        <f t="shared" si="24"/>
        <v>12.097611630321911</v>
      </c>
      <c r="O90" s="4">
        <f t="shared" si="24"/>
        <v>14.100647732934728</v>
      </c>
      <c r="P90" s="4">
        <f t="shared" si="24"/>
        <v>10.62344139650873</v>
      </c>
      <c r="Q90" s="4">
        <f t="shared" si="24"/>
        <v>9.6312603192074846</v>
      </c>
      <c r="T90" s="187"/>
    </row>
    <row r="91" spans="1:20" ht="15" customHeight="1" x14ac:dyDescent="0.15">
      <c r="B91" s="34" t="s">
        <v>0</v>
      </c>
      <c r="C91" s="233"/>
      <c r="D91" s="233"/>
      <c r="E91" s="233"/>
      <c r="F91" s="36"/>
      <c r="G91" s="36"/>
      <c r="H91" s="19">
        <v>14</v>
      </c>
      <c r="I91" s="19">
        <v>9</v>
      </c>
      <c r="J91" s="19">
        <v>5</v>
      </c>
      <c r="K91" s="19">
        <v>7</v>
      </c>
      <c r="L91" s="72">
        <v>7</v>
      </c>
      <c r="M91" s="113">
        <f t="shared" si="24"/>
        <v>0.35596236969234685</v>
      </c>
      <c r="N91" s="26">
        <f t="shared" si="24"/>
        <v>0.46728971962616817</v>
      </c>
      <c r="O91" s="5">
        <f t="shared" si="24"/>
        <v>0.24912805181863479</v>
      </c>
      <c r="P91" s="5">
        <f t="shared" si="24"/>
        <v>0.3491271820448878</v>
      </c>
      <c r="Q91" s="5">
        <f t="shared" si="24"/>
        <v>0.38525041276829941</v>
      </c>
      <c r="T91" s="187"/>
    </row>
    <row r="92" spans="1:20" ht="15" customHeight="1" x14ac:dyDescent="0.15">
      <c r="B92" s="38" t="s">
        <v>1</v>
      </c>
      <c r="C92" s="78"/>
      <c r="D92" s="78"/>
      <c r="E92" s="78"/>
      <c r="F92" s="28"/>
      <c r="G92" s="29"/>
      <c r="H92" s="39">
        <f t="shared" ref="H92:Q92" si="25">SUM(H89:H91)</f>
        <v>3933</v>
      </c>
      <c r="I92" s="39">
        <f t="shared" si="25"/>
        <v>1926</v>
      </c>
      <c r="J92" s="39">
        <f t="shared" si="25"/>
        <v>2007</v>
      </c>
      <c r="K92" s="39">
        <f t="shared" si="25"/>
        <v>2005</v>
      </c>
      <c r="L92" s="68">
        <f t="shared" si="25"/>
        <v>1817</v>
      </c>
      <c r="M92" s="110">
        <f t="shared" si="25"/>
        <v>100.00000000000001</v>
      </c>
      <c r="N92" s="25">
        <f t="shared" si="25"/>
        <v>100</v>
      </c>
      <c r="O92" s="6">
        <f t="shared" si="25"/>
        <v>100</v>
      </c>
      <c r="P92" s="6">
        <f t="shared" si="25"/>
        <v>99.999999999999986</v>
      </c>
      <c r="Q92" s="6">
        <f t="shared" si="25"/>
        <v>100</v>
      </c>
    </row>
    <row r="93" spans="1:20" ht="15" customHeight="1" x14ac:dyDescent="0.15">
      <c r="B93" s="62"/>
      <c r="C93" s="45"/>
      <c r="D93" s="45"/>
      <c r="E93" s="45"/>
      <c r="F93" s="45"/>
      <c r="G93" s="45"/>
      <c r="H93" s="111"/>
      <c r="I93" s="111"/>
      <c r="J93" s="111"/>
      <c r="K93" s="111"/>
      <c r="L93" s="111"/>
    </row>
    <row r="94" spans="1:20" ht="15" customHeight="1" x14ac:dyDescent="0.15">
      <c r="A94" s="1" t="s">
        <v>857</v>
      </c>
      <c r="B94" s="22"/>
      <c r="C94" s="22"/>
      <c r="D94" s="22"/>
      <c r="E94" s="22"/>
      <c r="H94" s="7"/>
      <c r="I94" s="7"/>
      <c r="J94" s="7"/>
      <c r="K94" s="7"/>
      <c r="N94" s="7"/>
    </row>
    <row r="95" spans="1:20" ht="13.65" customHeight="1" x14ac:dyDescent="0.15">
      <c r="B95" s="64"/>
      <c r="C95" s="33"/>
      <c r="D95" s="33"/>
      <c r="E95" s="33"/>
      <c r="F95" s="33"/>
      <c r="G95" s="33"/>
      <c r="H95" s="33"/>
      <c r="I95" s="79"/>
      <c r="J95" s="86"/>
      <c r="K95" s="83" t="s">
        <v>2</v>
      </c>
      <c r="L95" s="86"/>
      <c r="M95" s="86"/>
      <c r="N95" s="106"/>
      <c r="O95" s="86"/>
      <c r="P95" s="83" t="s">
        <v>3</v>
      </c>
      <c r="Q95" s="86"/>
      <c r="R95" s="84"/>
    </row>
    <row r="96" spans="1:20" ht="22.65" customHeight="1" x14ac:dyDescent="0.15">
      <c r="B96" s="34"/>
      <c r="C96" s="233"/>
      <c r="D96" s="233"/>
      <c r="E96" s="233"/>
      <c r="F96" s="233"/>
      <c r="G96" s="233"/>
      <c r="H96" s="75"/>
      <c r="I96" s="96" t="s">
        <v>512</v>
      </c>
      <c r="J96" s="96" t="s">
        <v>210</v>
      </c>
      <c r="K96" s="96" t="s">
        <v>211</v>
      </c>
      <c r="L96" s="96" t="s">
        <v>514</v>
      </c>
      <c r="M96" s="102" t="s">
        <v>213</v>
      </c>
      <c r="N96" s="105" t="s">
        <v>512</v>
      </c>
      <c r="O96" s="96" t="s">
        <v>210</v>
      </c>
      <c r="P96" s="96" t="s">
        <v>211</v>
      </c>
      <c r="Q96" s="96" t="s">
        <v>514</v>
      </c>
      <c r="R96" s="96" t="s">
        <v>213</v>
      </c>
    </row>
    <row r="97" spans="1:21" ht="12" customHeight="1" x14ac:dyDescent="0.15">
      <c r="B97" s="35"/>
      <c r="C97" s="88"/>
      <c r="D97" s="88"/>
      <c r="E97" s="88"/>
      <c r="F97" s="88"/>
      <c r="G97" s="88"/>
      <c r="H97" s="76"/>
      <c r="I97" s="37"/>
      <c r="J97" s="37"/>
      <c r="K97" s="37"/>
      <c r="L97" s="37"/>
      <c r="M97" s="66"/>
      <c r="N97" s="213">
        <f>H$4</f>
        <v>3933</v>
      </c>
      <c r="O97" s="209">
        <f>I$4</f>
        <v>1926</v>
      </c>
      <c r="P97" s="209">
        <f>J$4</f>
        <v>2007</v>
      </c>
      <c r="Q97" s="209">
        <f>K$4</f>
        <v>2005</v>
      </c>
      <c r="R97" s="209">
        <f>L$4</f>
        <v>1817</v>
      </c>
    </row>
    <row r="98" spans="1:21" ht="15" customHeight="1" x14ac:dyDescent="0.15">
      <c r="B98" s="34" t="s">
        <v>1066</v>
      </c>
      <c r="C98" s="233"/>
      <c r="D98" s="233"/>
      <c r="E98" s="233"/>
      <c r="F98" s="233"/>
      <c r="G98" s="233"/>
      <c r="H98" s="7"/>
      <c r="I98" s="18">
        <v>1919</v>
      </c>
      <c r="J98" s="18">
        <v>845</v>
      </c>
      <c r="K98" s="18">
        <v>1074</v>
      </c>
      <c r="L98" s="18">
        <v>954</v>
      </c>
      <c r="M98" s="67">
        <v>862</v>
      </c>
      <c r="N98" s="109">
        <f t="shared" ref="N98:R101" si="26">I98/N$97*100</f>
        <v>48.792270531400966</v>
      </c>
      <c r="O98" s="24">
        <f t="shared" si="26"/>
        <v>43.873312564901354</v>
      </c>
      <c r="P98" s="4">
        <f t="shared" si="26"/>
        <v>53.512705530642748</v>
      </c>
      <c r="Q98" s="4">
        <f t="shared" si="26"/>
        <v>47.581047381546135</v>
      </c>
      <c r="R98" s="4">
        <f t="shared" si="26"/>
        <v>47.440836543753441</v>
      </c>
      <c r="U98" s="187"/>
    </row>
    <row r="99" spans="1:21" ht="15" customHeight="1" x14ac:dyDescent="0.15">
      <c r="B99" s="34" t="s">
        <v>858</v>
      </c>
      <c r="C99" s="233"/>
      <c r="D99" s="233"/>
      <c r="E99" s="233"/>
      <c r="F99" s="233"/>
      <c r="G99" s="233"/>
      <c r="H99" s="7"/>
      <c r="I99" s="18">
        <v>1804</v>
      </c>
      <c r="J99" s="18">
        <v>974</v>
      </c>
      <c r="K99" s="18">
        <v>830</v>
      </c>
      <c r="L99" s="18">
        <v>975</v>
      </c>
      <c r="M99" s="67">
        <v>889</v>
      </c>
      <c r="N99" s="109">
        <f t="shared" si="26"/>
        <v>45.868293923213834</v>
      </c>
      <c r="O99" s="24">
        <f t="shared" si="26"/>
        <v>50.571131879543096</v>
      </c>
      <c r="P99" s="4">
        <f t="shared" si="26"/>
        <v>41.355256601893373</v>
      </c>
      <c r="Q99" s="4">
        <f t="shared" si="26"/>
        <v>48.628428927680801</v>
      </c>
      <c r="R99" s="4">
        <f t="shared" si="26"/>
        <v>48.926802421574024</v>
      </c>
      <c r="U99" s="187"/>
    </row>
    <row r="100" spans="1:21" ht="15" customHeight="1" x14ac:dyDescent="0.15">
      <c r="B100" s="34" t="s">
        <v>859</v>
      </c>
      <c r="C100" s="233"/>
      <c r="D100" s="233"/>
      <c r="E100" s="233"/>
      <c r="F100" s="233"/>
      <c r="G100" s="233"/>
      <c r="H100" s="7"/>
      <c r="I100" s="18">
        <v>202</v>
      </c>
      <c r="J100" s="18">
        <v>106</v>
      </c>
      <c r="K100" s="18">
        <v>96</v>
      </c>
      <c r="L100" s="18">
        <v>66</v>
      </c>
      <c r="M100" s="67">
        <v>56</v>
      </c>
      <c r="N100" s="109">
        <f t="shared" si="26"/>
        <v>5.1360284769895754</v>
      </c>
      <c r="O100" s="24">
        <f t="shared" si="26"/>
        <v>5.5036344755970923</v>
      </c>
      <c r="P100" s="4">
        <f t="shared" si="26"/>
        <v>4.7832585949177879</v>
      </c>
      <c r="Q100" s="4">
        <f t="shared" si="26"/>
        <v>3.2917705735660849</v>
      </c>
      <c r="R100" s="4">
        <f t="shared" si="26"/>
        <v>3.0820033021463953</v>
      </c>
      <c r="U100" s="187"/>
    </row>
    <row r="101" spans="1:21" ht="15" customHeight="1" x14ac:dyDescent="0.15">
      <c r="B101" s="34" t="s">
        <v>0</v>
      </c>
      <c r="C101" s="233"/>
      <c r="D101" s="233"/>
      <c r="E101" s="233"/>
      <c r="F101" s="233"/>
      <c r="G101" s="233"/>
      <c r="H101" s="36"/>
      <c r="I101" s="19">
        <v>8</v>
      </c>
      <c r="J101" s="19">
        <v>1</v>
      </c>
      <c r="K101" s="19">
        <v>7</v>
      </c>
      <c r="L101" s="19">
        <v>10</v>
      </c>
      <c r="M101" s="72">
        <v>10</v>
      </c>
      <c r="N101" s="113">
        <f t="shared" si="26"/>
        <v>0.20340706839562672</v>
      </c>
      <c r="O101" s="26">
        <f t="shared" si="26"/>
        <v>5.1921079958463137E-2</v>
      </c>
      <c r="P101" s="5">
        <f t="shared" si="26"/>
        <v>0.3487792725460887</v>
      </c>
      <c r="Q101" s="5">
        <f t="shared" si="26"/>
        <v>0.49875311720698251</v>
      </c>
      <c r="R101" s="5">
        <f t="shared" si="26"/>
        <v>0.55035773252614206</v>
      </c>
      <c r="U101" s="187"/>
    </row>
    <row r="102" spans="1:21" ht="15" customHeight="1" x14ac:dyDescent="0.15">
      <c r="B102" s="38" t="s">
        <v>1</v>
      </c>
      <c r="C102" s="78"/>
      <c r="D102" s="78"/>
      <c r="E102" s="78"/>
      <c r="F102" s="78"/>
      <c r="G102" s="78"/>
      <c r="H102" s="29"/>
      <c r="I102" s="39">
        <f t="shared" ref="I102:R102" si="27">SUM(I98:I101)</f>
        <v>3933</v>
      </c>
      <c r="J102" s="39">
        <f t="shared" si="27"/>
        <v>1926</v>
      </c>
      <c r="K102" s="39">
        <f t="shared" si="27"/>
        <v>2007</v>
      </c>
      <c r="L102" s="39">
        <f t="shared" si="27"/>
        <v>2005</v>
      </c>
      <c r="M102" s="68">
        <f t="shared" si="27"/>
        <v>1817</v>
      </c>
      <c r="N102" s="110">
        <f t="shared" si="27"/>
        <v>100</v>
      </c>
      <c r="O102" s="25">
        <f t="shared" si="27"/>
        <v>100.00000000000001</v>
      </c>
      <c r="P102" s="6">
        <f t="shared" si="27"/>
        <v>99.999999999999986</v>
      </c>
      <c r="Q102" s="6">
        <f t="shared" si="27"/>
        <v>100.00000000000001</v>
      </c>
      <c r="R102" s="6">
        <f t="shared" si="27"/>
        <v>100</v>
      </c>
    </row>
    <row r="103" spans="1:21" ht="15" customHeight="1" x14ac:dyDescent="0.15">
      <c r="B103" s="62"/>
      <c r="C103" s="45"/>
      <c r="D103" s="45"/>
      <c r="E103" s="45"/>
      <c r="F103" s="45"/>
      <c r="G103" s="45"/>
      <c r="H103" s="111"/>
      <c r="I103" s="111"/>
      <c r="J103" s="111"/>
      <c r="K103" s="111"/>
      <c r="L103" s="111"/>
    </row>
    <row r="104" spans="1:21" ht="15" customHeight="1" x14ac:dyDescent="0.15">
      <c r="A104" s="1" t="s">
        <v>860</v>
      </c>
      <c r="B104" s="22"/>
      <c r="C104" s="22"/>
      <c r="D104" s="22"/>
      <c r="E104" s="22"/>
      <c r="H104" s="7"/>
      <c r="I104" s="7"/>
      <c r="J104" s="7"/>
      <c r="K104" s="7"/>
      <c r="N104" s="7"/>
    </row>
    <row r="105" spans="1:21" ht="13.65" customHeight="1" x14ac:dyDescent="0.15">
      <c r="B105" s="64"/>
      <c r="C105" s="33"/>
      <c r="D105" s="33"/>
      <c r="E105" s="33"/>
      <c r="F105" s="33"/>
      <c r="G105" s="33"/>
      <c r="H105" s="79"/>
      <c r="I105" s="86"/>
      <c r="J105" s="83" t="s">
        <v>2</v>
      </c>
      <c r="K105" s="86"/>
      <c r="L105" s="86"/>
      <c r="M105" s="106"/>
      <c r="N105" s="86"/>
      <c r="O105" s="83" t="s">
        <v>3</v>
      </c>
      <c r="P105" s="86"/>
      <c r="Q105" s="84"/>
    </row>
    <row r="106" spans="1:21" ht="22.65" customHeight="1" x14ac:dyDescent="0.15">
      <c r="B106" s="34"/>
      <c r="C106" s="233"/>
      <c r="D106" s="233"/>
      <c r="E106" s="233"/>
      <c r="G106" s="75"/>
      <c r="H106" s="96" t="s">
        <v>512</v>
      </c>
      <c r="I106" s="96" t="s">
        <v>210</v>
      </c>
      <c r="J106" s="96" t="s">
        <v>211</v>
      </c>
      <c r="K106" s="96" t="s">
        <v>514</v>
      </c>
      <c r="L106" s="102" t="s">
        <v>213</v>
      </c>
      <c r="M106" s="105" t="s">
        <v>512</v>
      </c>
      <c r="N106" s="96" t="s">
        <v>210</v>
      </c>
      <c r="O106" s="96" t="s">
        <v>211</v>
      </c>
      <c r="P106" s="96" t="s">
        <v>514</v>
      </c>
      <c r="Q106" s="96" t="s">
        <v>213</v>
      </c>
    </row>
    <row r="107" spans="1:21" ht="12" customHeight="1" x14ac:dyDescent="0.15">
      <c r="B107" s="35"/>
      <c r="C107" s="88"/>
      <c r="D107" s="88"/>
      <c r="E107" s="88"/>
      <c r="F107" s="36"/>
      <c r="G107" s="76"/>
      <c r="H107" s="37"/>
      <c r="I107" s="37"/>
      <c r="J107" s="37"/>
      <c r="K107" s="37"/>
      <c r="L107" s="66"/>
      <c r="M107" s="213">
        <f>H$4</f>
        <v>3933</v>
      </c>
      <c r="N107" s="209">
        <f>I$4</f>
        <v>1926</v>
      </c>
      <c r="O107" s="209">
        <f>J$4</f>
        <v>2007</v>
      </c>
      <c r="P107" s="209">
        <f>K$4</f>
        <v>2005</v>
      </c>
      <c r="Q107" s="209">
        <f>L$4</f>
        <v>1817</v>
      </c>
    </row>
    <row r="108" spans="1:21" ht="15" customHeight="1" x14ac:dyDescent="0.15">
      <c r="B108" s="34" t="s">
        <v>861</v>
      </c>
      <c r="C108" s="233"/>
      <c r="D108" s="233"/>
      <c r="E108" s="233"/>
      <c r="H108" s="18">
        <v>566</v>
      </c>
      <c r="I108" s="18">
        <v>301</v>
      </c>
      <c r="J108" s="18">
        <v>265</v>
      </c>
      <c r="K108" s="18">
        <v>169</v>
      </c>
      <c r="L108" s="67">
        <v>146</v>
      </c>
      <c r="M108" s="109">
        <f t="shared" ref="M108:Q119" si="28">H108/M$107*100</f>
        <v>14.391050088990593</v>
      </c>
      <c r="N108" s="24">
        <f t="shared" si="28"/>
        <v>15.628245067497403</v>
      </c>
      <c r="O108" s="4">
        <f t="shared" si="28"/>
        <v>13.203786746387644</v>
      </c>
      <c r="P108" s="4">
        <f t="shared" si="28"/>
        <v>8.4289276807980063</v>
      </c>
      <c r="Q108" s="4">
        <f t="shared" si="28"/>
        <v>8.0352228948816737</v>
      </c>
      <c r="T108" s="187"/>
    </row>
    <row r="109" spans="1:21" ht="15" customHeight="1" x14ac:dyDescent="0.15">
      <c r="B109" s="34" t="s">
        <v>862</v>
      </c>
      <c r="C109" s="233"/>
      <c r="D109" s="233"/>
      <c r="E109" s="233"/>
      <c r="H109" s="18">
        <v>205</v>
      </c>
      <c r="I109" s="18">
        <v>90</v>
      </c>
      <c r="J109" s="18">
        <v>115</v>
      </c>
      <c r="K109" s="18">
        <v>89</v>
      </c>
      <c r="L109" s="67">
        <v>83</v>
      </c>
      <c r="M109" s="109">
        <f t="shared" si="28"/>
        <v>5.2123061276379357</v>
      </c>
      <c r="N109" s="24">
        <f t="shared" si="28"/>
        <v>4.6728971962616823</v>
      </c>
      <c r="O109" s="4">
        <f t="shared" si="28"/>
        <v>5.7299451918286</v>
      </c>
      <c r="P109" s="4">
        <f t="shared" si="28"/>
        <v>4.4389027431421448</v>
      </c>
      <c r="Q109" s="4">
        <f t="shared" si="28"/>
        <v>4.5679691799669779</v>
      </c>
      <c r="T109" s="187"/>
    </row>
    <row r="110" spans="1:21" ht="15" customHeight="1" x14ac:dyDescent="0.15">
      <c r="B110" s="34" t="s">
        <v>863</v>
      </c>
      <c r="C110" s="233"/>
      <c r="D110" s="233"/>
      <c r="E110" s="233"/>
      <c r="H110" s="18">
        <v>282</v>
      </c>
      <c r="I110" s="18">
        <v>134</v>
      </c>
      <c r="J110" s="18">
        <v>148</v>
      </c>
      <c r="K110" s="18">
        <v>134</v>
      </c>
      <c r="L110" s="67">
        <v>119</v>
      </c>
      <c r="M110" s="109">
        <f t="shared" si="28"/>
        <v>7.1700991609458438</v>
      </c>
      <c r="N110" s="24">
        <f t="shared" si="28"/>
        <v>6.95742471443406</v>
      </c>
      <c r="O110" s="4">
        <f t="shared" si="28"/>
        <v>7.3741903338315904</v>
      </c>
      <c r="P110" s="4">
        <f t="shared" si="28"/>
        <v>6.6832917705735655</v>
      </c>
      <c r="Q110" s="4">
        <f t="shared" si="28"/>
        <v>6.5492570170610902</v>
      </c>
      <c r="T110" s="187"/>
    </row>
    <row r="111" spans="1:21" ht="15" customHeight="1" x14ac:dyDescent="0.15">
      <c r="B111" s="34" t="s">
        <v>864</v>
      </c>
      <c r="C111" s="233"/>
      <c r="D111" s="233"/>
      <c r="E111" s="233"/>
      <c r="H111" s="18">
        <v>441</v>
      </c>
      <c r="I111" s="18">
        <v>197</v>
      </c>
      <c r="J111" s="18">
        <v>244</v>
      </c>
      <c r="K111" s="18">
        <v>218</v>
      </c>
      <c r="L111" s="67">
        <v>196</v>
      </c>
      <c r="M111" s="109">
        <f t="shared" si="28"/>
        <v>11.212814645308924</v>
      </c>
      <c r="N111" s="24">
        <f t="shared" si="28"/>
        <v>10.228452751817239</v>
      </c>
      <c r="O111" s="4">
        <f t="shared" si="28"/>
        <v>12.157448928749377</v>
      </c>
      <c r="P111" s="4">
        <f t="shared" si="28"/>
        <v>10.87281795511222</v>
      </c>
      <c r="Q111" s="4">
        <f t="shared" si="28"/>
        <v>10.787011557512383</v>
      </c>
      <c r="T111" s="187"/>
    </row>
    <row r="112" spans="1:21" ht="15" customHeight="1" x14ac:dyDescent="0.15">
      <c r="B112" s="34" t="s">
        <v>865</v>
      </c>
      <c r="C112" s="233"/>
      <c r="D112" s="233"/>
      <c r="E112" s="233"/>
      <c r="H112" s="18">
        <v>759</v>
      </c>
      <c r="I112" s="18">
        <v>334</v>
      </c>
      <c r="J112" s="18">
        <v>425</v>
      </c>
      <c r="K112" s="18">
        <v>399</v>
      </c>
      <c r="L112" s="67">
        <v>365</v>
      </c>
      <c r="M112" s="109">
        <f t="shared" si="28"/>
        <v>19.298245614035086</v>
      </c>
      <c r="N112" s="24">
        <f t="shared" si="28"/>
        <v>17.341640706126686</v>
      </c>
      <c r="O112" s="4">
        <f t="shared" si="28"/>
        <v>21.175884404583954</v>
      </c>
      <c r="P112" s="4">
        <f t="shared" si="28"/>
        <v>19.900249376558605</v>
      </c>
      <c r="Q112" s="4">
        <f t="shared" si="28"/>
        <v>20.088057237204183</v>
      </c>
      <c r="T112" s="187"/>
    </row>
    <row r="113" spans="1:20" ht="15" customHeight="1" x14ac:dyDescent="0.15">
      <c r="B113" s="34" t="s">
        <v>866</v>
      </c>
      <c r="C113" s="233"/>
      <c r="D113" s="233"/>
      <c r="E113" s="233"/>
      <c r="H113" s="18">
        <v>56</v>
      </c>
      <c r="I113" s="18">
        <v>26</v>
      </c>
      <c r="J113" s="18">
        <v>30</v>
      </c>
      <c r="K113" s="18">
        <v>55</v>
      </c>
      <c r="L113" s="67">
        <v>52</v>
      </c>
      <c r="M113" s="109">
        <f t="shared" si="28"/>
        <v>1.4238494787693874</v>
      </c>
      <c r="N113" s="24">
        <f t="shared" si="28"/>
        <v>1.3499480789200415</v>
      </c>
      <c r="O113" s="4">
        <f t="shared" si="28"/>
        <v>1.4947683109118086</v>
      </c>
      <c r="P113" s="4">
        <f t="shared" si="28"/>
        <v>2.7431421446384037</v>
      </c>
      <c r="Q113" s="4">
        <f t="shared" si="28"/>
        <v>2.8618602091359384</v>
      </c>
      <c r="T113" s="187"/>
    </row>
    <row r="114" spans="1:20" ht="15" customHeight="1" x14ac:dyDescent="0.15">
      <c r="B114" s="34" t="s">
        <v>867</v>
      </c>
      <c r="C114" s="233"/>
      <c r="D114" s="233"/>
      <c r="E114" s="233"/>
      <c r="H114" s="18">
        <v>671</v>
      </c>
      <c r="I114" s="18">
        <v>376</v>
      </c>
      <c r="J114" s="18">
        <v>295</v>
      </c>
      <c r="K114" s="18">
        <v>397</v>
      </c>
      <c r="L114" s="67">
        <v>358</v>
      </c>
      <c r="M114" s="109">
        <f t="shared" si="28"/>
        <v>17.060767861683193</v>
      </c>
      <c r="N114" s="24">
        <f t="shared" si="28"/>
        <v>19.522326064382138</v>
      </c>
      <c r="O114" s="4">
        <f t="shared" si="28"/>
        <v>14.698555057299451</v>
      </c>
      <c r="P114" s="4">
        <f t="shared" si="28"/>
        <v>19.800498753117207</v>
      </c>
      <c r="Q114" s="4">
        <f t="shared" si="28"/>
        <v>19.702806824435886</v>
      </c>
      <c r="T114" s="187"/>
    </row>
    <row r="115" spans="1:20" ht="15" customHeight="1" x14ac:dyDescent="0.15">
      <c r="B115" s="34" t="s">
        <v>868</v>
      </c>
      <c r="C115" s="233"/>
      <c r="D115" s="233"/>
      <c r="E115" s="233"/>
      <c r="H115" s="18">
        <v>57</v>
      </c>
      <c r="I115" s="18">
        <v>32</v>
      </c>
      <c r="J115" s="18">
        <v>25</v>
      </c>
      <c r="K115" s="18">
        <v>25</v>
      </c>
      <c r="L115" s="67">
        <v>23</v>
      </c>
      <c r="M115" s="109">
        <f t="shared" si="28"/>
        <v>1.4492753623188406</v>
      </c>
      <c r="N115" s="24">
        <f t="shared" si="28"/>
        <v>1.6614745586708204</v>
      </c>
      <c r="O115" s="4">
        <f t="shared" si="28"/>
        <v>1.2456402590931739</v>
      </c>
      <c r="P115" s="4">
        <f t="shared" si="28"/>
        <v>1.2468827930174564</v>
      </c>
      <c r="Q115" s="4">
        <f t="shared" si="28"/>
        <v>1.2658227848101267</v>
      </c>
      <c r="T115" s="187"/>
    </row>
    <row r="116" spans="1:20" ht="15" customHeight="1" x14ac:dyDescent="0.15">
      <c r="B116" s="34" t="s">
        <v>869</v>
      </c>
      <c r="C116" s="233"/>
      <c r="D116" s="233"/>
      <c r="E116" s="233"/>
      <c r="H116" s="18">
        <v>2</v>
      </c>
      <c r="I116" s="18">
        <v>2</v>
      </c>
      <c r="J116" s="18">
        <v>0</v>
      </c>
      <c r="K116" s="18">
        <v>2</v>
      </c>
      <c r="L116" s="67">
        <v>2</v>
      </c>
      <c r="M116" s="109">
        <f t="shared" si="28"/>
        <v>5.0851767098906681E-2</v>
      </c>
      <c r="N116" s="24">
        <f t="shared" si="28"/>
        <v>0.10384215991692627</v>
      </c>
      <c r="O116" s="4">
        <f t="shared" si="28"/>
        <v>0</v>
      </c>
      <c r="P116" s="4">
        <f t="shared" si="28"/>
        <v>9.9750623441396499E-2</v>
      </c>
      <c r="Q116" s="4">
        <f t="shared" si="28"/>
        <v>0.11007154650522839</v>
      </c>
      <c r="T116" s="187"/>
    </row>
    <row r="117" spans="1:20" ht="15" customHeight="1" x14ac:dyDescent="0.15">
      <c r="B117" s="34" t="s">
        <v>870</v>
      </c>
      <c r="C117" s="233"/>
      <c r="D117" s="233"/>
      <c r="E117" s="233"/>
      <c r="H117" s="18">
        <v>145</v>
      </c>
      <c r="I117" s="18">
        <v>89</v>
      </c>
      <c r="J117" s="18">
        <v>56</v>
      </c>
      <c r="K117" s="18">
        <v>84</v>
      </c>
      <c r="L117" s="67">
        <v>78</v>
      </c>
      <c r="M117" s="109">
        <f t="shared" si="28"/>
        <v>3.6867531146707351</v>
      </c>
      <c r="N117" s="24">
        <f t="shared" si="28"/>
        <v>4.6209761163032192</v>
      </c>
      <c r="O117" s="4">
        <f t="shared" si="28"/>
        <v>2.7902341803687096</v>
      </c>
      <c r="P117" s="4">
        <f t="shared" si="28"/>
        <v>4.1895261845386536</v>
      </c>
      <c r="Q117" s="4">
        <f t="shared" si="28"/>
        <v>4.2927903137039074</v>
      </c>
      <c r="T117" s="187"/>
    </row>
    <row r="118" spans="1:20" ht="15" customHeight="1" x14ac:dyDescent="0.15">
      <c r="B118" s="34" t="s">
        <v>52</v>
      </c>
      <c r="C118" s="233"/>
      <c r="D118" s="233"/>
      <c r="E118" s="233"/>
      <c r="H118" s="18">
        <v>719</v>
      </c>
      <c r="I118" s="18">
        <v>340</v>
      </c>
      <c r="J118" s="18">
        <v>379</v>
      </c>
      <c r="K118" s="18">
        <v>414</v>
      </c>
      <c r="L118" s="67">
        <v>377</v>
      </c>
      <c r="M118" s="109">
        <f t="shared" si="28"/>
        <v>18.281210272056956</v>
      </c>
      <c r="N118" s="24">
        <f t="shared" si="28"/>
        <v>17.653167185877468</v>
      </c>
      <c r="O118" s="4">
        <f t="shared" si="28"/>
        <v>18.883906327852515</v>
      </c>
      <c r="P118" s="4">
        <f t="shared" si="28"/>
        <v>20.64837905236908</v>
      </c>
      <c r="Q118" s="4">
        <f t="shared" si="28"/>
        <v>20.748486516235552</v>
      </c>
      <c r="T118" s="187"/>
    </row>
    <row r="119" spans="1:20" ht="15" customHeight="1" x14ac:dyDescent="0.15">
      <c r="B119" s="34" t="s">
        <v>0</v>
      </c>
      <c r="C119" s="233"/>
      <c r="D119" s="233"/>
      <c r="E119" s="233"/>
      <c r="F119" s="36"/>
      <c r="G119" s="36"/>
      <c r="H119" s="19">
        <v>30</v>
      </c>
      <c r="I119" s="19">
        <v>5</v>
      </c>
      <c r="J119" s="19">
        <v>25</v>
      </c>
      <c r="K119" s="19">
        <v>19</v>
      </c>
      <c r="L119" s="72">
        <v>18</v>
      </c>
      <c r="M119" s="113">
        <f t="shared" si="28"/>
        <v>0.76277650648360029</v>
      </c>
      <c r="N119" s="26">
        <f t="shared" si="28"/>
        <v>0.25960539979231567</v>
      </c>
      <c r="O119" s="5">
        <f t="shared" si="28"/>
        <v>1.2456402590931739</v>
      </c>
      <c r="P119" s="5">
        <f t="shared" si="28"/>
        <v>0.94763092269326676</v>
      </c>
      <c r="Q119" s="5">
        <f t="shared" si="28"/>
        <v>0.99064391854705547</v>
      </c>
      <c r="T119" s="187"/>
    </row>
    <row r="120" spans="1:20" ht="15" customHeight="1" x14ac:dyDescent="0.15">
      <c r="B120" s="38" t="s">
        <v>1</v>
      </c>
      <c r="C120" s="78"/>
      <c r="D120" s="78"/>
      <c r="E120" s="78"/>
      <c r="F120" s="28"/>
      <c r="G120" s="29"/>
      <c r="H120" s="39">
        <f t="shared" ref="H120:Q120" si="29">SUM(H108:H119)</f>
        <v>3933</v>
      </c>
      <c r="I120" s="39">
        <f t="shared" si="29"/>
        <v>1926</v>
      </c>
      <c r="J120" s="39">
        <f t="shared" si="29"/>
        <v>2007</v>
      </c>
      <c r="K120" s="39">
        <f t="shared" si="29"/>
        <v>2005</v>
      </c>
      <c r="L120" s="68">
        <f t="shared" si="29"/>
        <v>1817</v>
      </c>
      <c r="M120" s="110">
        <f t="shared" si="29"/>
        <v>100</v>
      </c>
      <c r="N120" s="25">
        <f t="shared" si="29"/>
        <v>100</v>
      </c>
      <c r="O120" s="6">
        <f t="shared" si="29"/>
        <v>100</v>
      </c>
      <c r="P120" s="6">
        <f t="shared" si="29"/>
        <v>100</v>
      </c>
      <c r="Q120" s="6">
        <f t="shared" si="29"/>
        <v>100</v>
      </c>
    </row>
    <row r="121" spans="1:20" ht="15" customHeight="1" x14ac:dyDescent="0.15">
      <c r="B121" s="62"/>
      <c r="C121" s="45"/>
      <c r="D121" s="45"/>
      <c r="E121" s="45"/>
      <c r="F121" s="45"/>
      <c r="G121" s="45"/>
      <c r="H121" s="111"/>
      <c r="I121" s="111"/>
      <c r="J121" s="111"/>
      <c r="K121" s="111"/>
      <c r="L121" s="111"/>
    </row>
    <row r="122" spans="1:20" ht="15" customHeight="1" x14ac:dyDescent="0.15">
      <c r="A122" s="1" t="s">
        <v>871</v>
      </c>
      <c r="B122" s="22"/>
      <c r="C122" s="22"/>
      <c r="D122" s="22"/>
      <c r="E122" s="22"/>
      <c r="H122" s="7"/>
      <c r="I122" s="7"/>
      <c r="J122" s="7"/>
      <c r="K122" s="7"/>
      <c r="N122" s="7"/>
    </row>
    <row r="123" spans="1:20" ht="13.65" customHeight="1" x14ac:dyDescent="0.15">
      <c r="B123" s="64"/>
      <c r="C123" s="33"/>
      <c r="D123" s="33"/>
      <c r="E123" s="33"/>
      <c r="F123" s="33"/>
      <c r="G123" s="33"/>
      <c r="H123" s="79"/>
      <c r="I123" s="86"/>
      <c r="J123" s="83" t="s">
        <v>2</v>
      </c>
      <c r="K123" s="86"/>
      <c r="L123" s="86"/>
      <c r="M123" s="106"/>
      <c r="N123" s="86"/>
      <c r="O123" s="83" t="s">
        <v>3</v>
      </c>
      <c r="P123" s="86"/>
      <c r="Q123" s="84"/>
    </row>
    <row r="124" spans="1:20" ht="22.65" customHeight="1" x14ac:dyDescent="0.15">
      <c r="B124" s="34"/>
      <c r="C124" s="233"/>
      <c r="D124" s="233"/>
      <c r="E124" s="233"/>
      <c r="G124" s="75"/>
      <c r="H124" s="96" t="s">
        <v>512</v>
      </c>
      <c r="I124" s="96" t="s">
        <v>210</v>
      </c>
      <c r="J124" s="96" t="s">
        <v>211</v>
      </c>
      <c r="K124" s="96" t="s">
        <v>514</v>
      </c>
      <c r="L124" s="102" t="s">
        <v>213</v>
      </c>
      <c r="M124" s="105" t="s">
        <v>512</v>
      </c>
      <c r="N124" s="96" t="s">
        <v>210</v>
      </c>
      <c r="O124" s="96" t="s">
        <v>211</v>
      </c>
      <c r="P124" s="96" t="s">
        <v>514</v>
      </c>
      <c r="Q124" s="96" t="s">
        <v>213</v>
      </c>
    </row>
    <row r="125" spans="1:20" ht="12" customHeight="1" x14ac:dyDescent="0.15">
      <c r="B125" s="35"/>
      <c r="C125" s="88"/>
      <c r="D125" s="88"/>
      <c r="E125" s="88"/>
      <c r="F125" s="36"/>
      <c r="G125" s="76"/>
      <c r="H125" s="37"/>
      <c r="I125" s="37"/>
      <c r="J125" s="37"/>
      <c r="K125" s="37"/>
      <c r="L125" s="66"/>
      <c r="M125" s="213">
        <f>H$4</f>
        <v>3933</v>
      </c>
      <c r="N125" s="209">
        <f>I$4</f>
        <v>1926</v>
      </c>
      <c r="O125" s="209">
        <f>J$4</f>
        <v>2007</v>
      </c>
      <c r="P125" s="209">
        <f>K$4</f>
        <v>2005</v>
      </c>
      <c r="Q125" s="209">
        <f>L$4</f>
        <v>1817</v>
      </c>
    </row>
    <row r="126" spans="1:20" ht="15" customHeight="1" x14ac:dyDescent="0.15">
      <c r="B126" s="34" t="s">
        <v>834</v>
      </c>
      <c r="C126" s="233"/>
      <c r="D126" s="233"/>
      <c r="E126" s="233"/>
      <c r="H126" s="18">
        <v>1980</v>
      </c>
      <c r="I126" s="18">
        <v>1018</v>
      </c>
      <c r="J126" s="18">
        <v>962</v>
      </c>
      <c r="K126" s="18">
        <v>901</v>
      </c>
      <c r="L126" s="67">
        <v>799</v>
      </c>
      <c r="M126" s="109">
        <f t="shared" ref="M126:Q130" si="30">H126/M$125*100</f>
        <v>50.343249427917627</v>
      </c>
      <c r="N126" s="24">
        <f t="shared" si="30"/>
        <v>52.855659397715471</v>
      </c>
      <c r="O126" s="4">
        <f t="shared" si="30"/>
        <v>47.932237169905335</v>
      </c>
      <c r="P126" s="4">
        <f t="shared" si="30"/>
        <v>44.937655860349132</v>
      </c>
      <c r="Q126" s="4">
        <f t="shared" si="30"/>
        <v>43.973582828838751</v>
      </c>
      <c r="T126" s="187"/>
    </row>
    <row r="127" spans="1:20" ht="15" customHeight="1" x14ac:dyDescent="0.15">
      <c r="B127" s="34" t="s">
        <v>835</v>
      </c>
      <c r="C127" s="233"/>
      <c r="D127" s="233"/>
      <c r="E127" s="233"/>
      <c r="H127" s="18">
        <v>1766</v>
      </c>
      <c r="I127" s="18">
        <v>818</v>
      </c>
      <c r="J127" s="18">
        <v>948</v>
      </c>
      <c r="K127" s="18">
        <v>974</v>
      </c>
      <c r="L127" s="67">
        <v>892</v>
      </c>
      <c r="M127" s="109">
        <f t="shared" si="30"/>
        <v>44.90211034833461</v>
      </c>
      <c r="N127" s="24">
        <f t="shared" si="30"/>
        <v>42.471443406022843</v>
      </c>
      <c r="O127" s="4">
        <f t="shared" si="30"/>
        <v>47.234678624813156</v>
      </c>
      <c r="P127" s="4">
        <f t="shared" si="30"/>
        <v>48.578553615960104</v>
      </c>
      <c r="Q127" s="4">
        <f t="shared" si="30"/>
        <v>49.091909741331868</v>
      </c>
      <c r="T127" s="187"/>
    </row>
    <row r="128" spans="1:20" ht="15" customHeight="1" x14ac:dyDescent="0.15">
      <c r="B128" s="34" t="s">
        <v>872</v>
      </c>
      <c r="C128" s="233"/>
      <c r="D128" s="233"/>
      <c r="E128" s="233"/>
      <c r="H128" s="18">
        <v>172</v>
      </c>
      <c r="I128" s="18">
        <v>82</v>
      </c>
      <c r="J128" s="18">
        <v>90</v>
      </c>
      <c r="K128" s="18">
        <v>114</v>
      </c>
      <c r="L128" s="67">
        <v>110</v>
      </c>
      <c r="M128" s="109">
        <f t="shared" si="30"/>
        <v>4.3732519705059749</v>
      </c>
      <c r="N128" s="24">
        <f t="shared" si="30"/>
        <v>4.2575285565939769</v>
      </c>
      <c r="O128" s="4">
        <f t="shared" si="30"/>
        <v>4.4843049327354256</v>
      </c>
      <c r="P128" s="4">
        <f t="shared" si="30"/>
        <v>5.6857855361596013</v>
      </c>
      <c r="Q128" s="4">
        <f t="shared" si="30"/>
        <v>6.0539350577875624</v>
      </c>
      <c r="T128" s="187"/>
    </row>
    <row r="129" spans="1:20" ht="15" customHeight="1" x14ac:dyDescent="0.15">
      <c r="B129" s="34" t="s">
        <v>60</v>
      </c>
      <c r="C129" s="233"/>
      <c r="D129" s="233"/>
      <c r="E129" s="233"/>
      <c r="H129" s="18">
        <v>12</v>
      </c>
      <c r="I129" s="18">
        <v>6</v>
      </c>
      <c r="J129" s="18">
        <v>6</v>
      </c>
      <c r="K129" s="18">
        <v>13</v>
      </c>
      <c r="L129" s="67">
        <v>13</v>
      </c>
      <c r="M129" s="109">
        <f t="shared" si="30"/>
        <v>0.30511060259344014</v>
      </c>
      <c r="N129" s="24">
        <f t="shared" si="30"/>
        <v>0.3115264797507788</v>
      </c>
      <c r="O129" s="4">
        <f t="shared" si="30"/>
        <v>0.29895366218236175</v>
      </c>
      <c r="P129" s="4">
        <f t="shared" si="30"/>
        <v>0.64837905236907722</v>
      </c>
      <c r="Q129" s="4">
        <f t="shared" si="30"/>
        <v>0.7154650522839846</v>
      </c>
      <c r="T129" s="187"/>
    </row>
    <row r="130" spans="1:20" ht="15" customHeight="1" x14ac:dyDescent="0.15">
      <c r="B130" s="34" t="s">
        <v>0</v>
      </c>
      <c r="C130" s="233"/>
      <c r="D130" s="233"/>
      <c r="E130" s="233"/>
      <c r="F130" s="36"/>
      <c r="G130" s="36"/>
      <c r="H130" s="19">
        <v>3</v>
      </c>
      <c r="I130" s="19">
        <v>2</v>
      </c>
      <c r="J130" s="19">
        <v>1</v>
      </c>
      <c r="K130" s="19">
        <v>3</v>
      </c>
      <c r="L130" s="72">
        <v>3</v>
      </c>
      <c r="M130" s="113">
        <f t="shared" si="30"/>
        <v>7.6277650648360035E-2</v>
      </c>
      <c r="N130" s="26">
        <f t="shared" si="30"/>
        <v>0.10384215991692627</v>
      </c>
      <c r="O130" s="5">
        <f t="shared" si="30"/>
        <v>4.9825610363726951E-2</v>
      </c>
      <c r="P130" s="5">
        <f t="shared" si="30"/>
        <v>0.14962593516209477</v>
      </c>
      <c r="Q130" s="5">
        <f t="shared" si="30"/>
        <v>0.1651073197578426</v>
      </c>
      <c r="T130" s="187"/>
    </row>
    <row r="131" spans="1:20" ht="15" customHeight="1" x14ac:dyDescent="0.15">
      <c r="B131" s="38" t="s">
        <v>1</v>
      </c>
      <c r="C131" s="78"/>
      <c r="D131" s="78"/>
      <c r="E131" s="78"/>
      <c r="F131" s="28"/>
      <c r="G131" s="29"/>
      <c r="H131" s="39">
        <f>SUM(H126:H130)</f>
        <v>3933</v>
      </c>
      <c r="I131" s="39">
        <f>SUM(I126:I130)</f>
        <v>1926</v>
      </c>
      <c r="J131" s="39">
        <f>SUM(J126:J130)</f>
        <v>2007</v>
      </c>
      <c r="K131" s="39">
        <f>SUM(K126:K130)</f>
        <v>2005</v>
      </c>
      <c r="L131" s="68">
        <f>SUM(L126:L130)</f>
        <v>1817</v>
      </c>
      <c r="M131" s="110">
        <f>IF(SUM(M126:M130)&gt;100,"－",SUM(M126:M130))</f>
        <v>100.00000000000001</v>
      </c>
      <c r="N131" s="25">
        <f>IF(SUM(N126:N130)&gt;100,"－",SUM(N126:N130))</f>
        <v>100</v>
      </c>
      <c r="O131" s="6">
        <f>IF(SUM(O126:O130)&gt;100,"－",SUM(O126:O130))</f>
        <v>100</v>
      </c>
      <c r="P131" s="6">
        <f>IF(SUM(P126:P130)&gt;100,"－",SUM(P126:P130))</f>
        <v>100</v>
      </c>
      <c r="Q131" s="6">
        <f>IF(SUM(Q126:Q130)&gt;100,"－",SUM(Q126:Q130))</f>
        <v>100</v>
      </c>
    </row>
    <row r="132" spans="1:20" ht="15" customHeight="1" x14ac:dyDescent="0.15">
      <c r="B132" s="62"/>
      <c r="C132" s="45"/>
      <c r="D132" s="45"/>
      <c r="E132" s="45"/>
      <c r="F132" s="45"/>
      <c r="G132" s="45"/>
      <c r="H132" s="111"/>
      <c r="I132" s="111"/>
      <c r="J132" s="111"/>
      <c r="K132" s="111"/>
      <c r="L132" s="111"/>
    </row>
    <row r="133" spans="1:20" ht="15" customHeight="1" x14ac:dyDescent="0.15">
      <c r="A133" s="1" t="s">
        <v>873</v>
      </c>
      <c r="B133" s="22"/>
      <c r="C133" s="22"/>
      <c r="D133" s="22"/>
      <c r="E133" s="22"/>
      <c r="H133" s="7"/>
      <c r="I133" s="7"/>
      <c r="J133" s="7"/>
      <c r="K133" s="7"/>
      <c r="N133" s="7"/>
    </row>
    <row r="134" spans="1:20" ht="13.65" customHeight="1" x14ac:dyDescent="0.15">
      <c r="B134" s="64"/>
      <c r="C134" s="33"/>
      <c r="D134" s="33"/>
      <c r="E134" s="33"/>
      <c r="F134" s="33"/>
      <c r="G134" s="33"/>
      <c r="H134" s="79"/>
      <c r="I134" s="86"/>
      <c r="J134" s="83" t="s">
        <v>2</v>
      </c>
      <c r="K134" s="86"/>
      <c r="L134" s="86"/>
      <c r="M134" s="106"/>
      <c r="N134" s="86"/>
      <c r="O134" s="83" t="s">
        <v>3</v>
      </c>
      <c r="P134" s="86"/>
      <c r="Q134" s="84"/>
    </row>
    <row r="135" spans="1:20" ht="22.65" customHeight="1" x14ac:dyDescent="0.15">
      <c r="B135" s="34"/>
      <c r="C135" s="233"/>
      <c r="D135" s="233"/>
      <c r="E135" s="233"/>
      <c r="G135" s="75"/>
      <c r="H135" s="96" t="s">
        <v>512</v>
      </c>
      <c r="I135" s="96" t="s">
        <v>210</v>
      </c>
      <c r="J135" s="96" t="s">
        <v>211</v>
      </c>
      <c r="K135" s="96" t="s">
        <v>514</v>
      </c>
      <c r="L135" s="102" t="s">
        <v>213</v>
      </c>
      <c r="M135" s="105" t="s">
        <v>512</v>
      </c>
      <c r="N135" s="96" t="s">
        <v>210</v>
      </c>
      <c r="O135" s="96" t="s">
        <v>211</v>
      </c>
      <c r="P135" s="96" t="s">
        <v>514</v>
      </c>
      <c r="Q135" s="96" t="s">
        <v>213</v>
      </c>
    </row>
    <row r="136" spans="1:20" ht="12" customHeight="1" x14ac:dyDescent="0.15">
      <c r="B136" s="35"/>
      <c r="C136" s="88"/>
      <c r="D136" s="88"/>
      <c r="E136" s="88"/>
      <c r="F136" s="36"/>
      <c r="G136" s="76"/>
      <c r="H136" s="37"/>
      <c r="I136" s="37"/>
      <c r="J136" s="37"/>
      <c r="K136" s="37"/>
      <c r="L136" s="66"/>
      <c r="M136" s="213">
        <f>H$4</f>
        <v>3933</v>
      </c>
      <c r="N136" s="209">
        <f>I$4</f>
        <v>1926</v>
      </c>
      <c r="O136" s="209">
        <f>J$4</f>
        <v>2007</v>
      </c>
      <c r="P136" s="209">
        <f>K$4</f>
        <v>2005</v>
      </c>
      <c r="Q136" s="209">
        <f>L$4</f>
        <v>1817</v>
      </c>
    </row>
    <row r="137" spans="1:20" ht="15" customHeight="1" x14ac:dyDescent="0.15">
      <c r="B137" s="34" t="s">
        <v>888</v>
      </c>
      <c r="C137" s="233"/>
      <c r="D137" s="233"/>
      <c r="E137" s="233"/>
      <c r="H137" s="18">
        <v>1336</v>
      </c>
      <c r="I137" s="18">
        <v>942</v>
      </c>
      <c r="J137" s="18">
        <v>394</v>
      </c>
      <c r="K137" s="18">
        <v>420</v>
      </c>
      <c r="L137" s="67">
        <v>335</v>
      </c>
      <c r="M137" s="109">
        <f t="shared" ref="M137:Q144" si="31">H137/M$136*100</f>
        <v>33.96898042206967</v>
      </c>
      <c r="N137" s="24">
        <f t="shared" si="31"/>
        <v>48.909657320872277</v>
      </c>
      <c r="O137" s="4">
        <f t="shared" si="31"/>
        <v>19.631290483308419</v>
      </c>
      <c r="P137" s="4">
        <f t="shared" si="31"/>
        <v>20.947630922693268</v>
      </c>
      <c r="Q137" s="4">
        <f t="shared" si="31"/>
        <v>18.436984039625756</v>
      </c>
      <c r="T137" s="187"/>
    </row>
    <row r="138" spans="1:20" ht="15" customHeight="1" x14ac:dyDescent="0.15">
      <c r="B138" s="34" t="s">
        <v>874</v>
      </c>
      <c r="C138" s="233"/>
      <c r="D138" s="233"/>
      <c r="E138" s="233"/>
      <c r="H138" s="18">
        <v>2106</v>
      </c>
      <c r="I138" s="18">
        <v>1057</v>
      </c>
      <c r="J138" s="18">
        <v>1049</v>
      </c>
      <c r="K138" s="18">
        <v>852</v>
      </c>
      <c r="L138" s="67">
        <v>750</v>
      </c>
      <c r="M138" s="109">
        <f t="shared" si="31"/>
        <v>53.546910755148744</v>
      </c>
      <c r="N138" s="24">
        <f t="shared" si="31"/>
        <v>54.880581516095539</v>
      </c>
      <c r="O138" s="4">
        <f t="shared" si="31"/>
        <v>52.267065271549576</v>
      </c>
      <c r="P138" s="4">
        <f t="shared" si="31"/>
        <v>42.493765586034918</v>
      </c>
      <c r="Q138" s="4">
        <f t="shared" si="31"/>
        <v>41.276829939460654</v>
      </c>
      <c r="T138" s="187"/>
    </row>
    <row r="139" spans="1:20" ht="15" customHeight="1" x14ac:dyDescent="0.15">
      <c r="B139" s="34" t="s">
        <v>875</v>
      </c>
      <c r="C139" s="233"/>
      <c r="D139" s="233"/>
      <c r="E139" s="233"/>
      <c r="H139" s="18">
        <v>491</v>
      </c>
      <c r="I139" s="18">
        <v>234</v>
      </c>
      <c r="J139" s="18">
        <v>257</v>
      </c>
      <c r="K139" s="18">
        <v>233</v>
      </c>
      <c r="L139" s="67">
        <v>212</v>
      </c>
      <c r="M139" s="109">
        <f t="shared" si="31"/>
        <v>12.484108822781593</v>
      </c>
      <c r="N139" s="24">
        <f t="shared" si="31"/>
        <v>12.149532710280374</v>
      </c>
      <c r="O139" s="4">
        <f t="shared" si="31"/>
        <v>12.805181863477827</v>
      </c>
      <c r="P139" s="4">
        <f t="shared" si="31"/>
        <v>11.620947630922693</v>
      </c>
      <c r="Q139" s="4">
        <f t="shared" si="31"/>
        <v>11.66758392955421</v>
      </c>
      <c r="T139" s="187"/>
    </row>
    <row r="140" spans="1:20" ht="15" customHeight="1" x14ac:dyDescent="0.15">
      <c r="B140" s="34" t="s">
        <v>876</v>
      </c>
      <c r="C140" s="233"/>
      <c r="D140" s="233"/>
      <c r="E140" s="233"/>
      <c r="H140" s="18">
        <v>2079</v>
      </c>
      <c r="I140" s="18">
        <v>1219</v>
      </c>
      <c r="J140" s="18">
        <v>860</v>
      </c>
      <c r="K140" s="18">
        <v>769</v>
      </c>
      <c r="L140" s="67">
        <v>647</v>
      </c>
      <c r="M140" s="109">
        <f t="shared" si="31"/>
        <v>52.860411899313497</v>
      </c>
      <c r="N140" s="24">
        <f t="shared" si="31"/>
        <v>63.291796469366567</v>
      </c>
      <c r="O140" s="4">
        <f t="shared" si="31"/>
        <v>42.850024912805182</v>
      </c>
      <c r="P140" s="4">
        <f t="shared" si="31"/>
        <v>38.354114713216958</v>
      </c>
      <c r="Q140" s="4">
        <f t="shared" si="31"/>
        <v>35.608145294441385</v>
      </c>
      <c r="T140" s="187"/>
    </row>
    <row r="141" spans="1:20" ht="15" customHeight="1" x14ac:dyDescent="0.15">
      <c r="B141" s="34" t="s">
        <v>877</v>
      </c>
      <c r="C141" s="233"/>
      <c r="D141" s="233"/>
      <c r="E141" s="233"/>
      <c r="H141" s="18">
        <v>2716</v>
      </c>
      <c r="I141" s="18">
        <v>1405</v>
      </c>
      <c r="J141" s="18">
        <v>1311</v>
      </c>
      <c r="K141" s="18">
        <v>1219</v>
      </c>
      <c r="L141" s="67">
        <v>1077</v>
      </c>
      <c r="M141" s="109">
        <f t="shared" si="31"/>
        <v>69.056699720315279</v>
      </c>
      <c r="N141" s="24">
        <f t="shared" si="31"/>
        <v>72.949117341640701</v>
      </c>
      <c r="O141" s="4">
        <f t="shared" si="31"/>
        <v>65.321375186846041</v>
      </c>
      <c r="P141" s="4">
        <f t="shared" si="31"/>
        <v>60.798004987531172</v>
      </c>
      <c r="Q141" s="4">
        <f t="shared" si="31"/>
        <v>59.273527793065497</v>
      </c>
      <c r="T141" s="187"/>
    </row>
    <row r="142" spans="1:20" ht="15" customHeight="1" x14ac:dyDescent="0.15">
      <c r="B142" s="34" t="s">
        <v>878</v>
      </c>
      <c r="C142" s="233"/>
      <c r="D142" s="233"/>
      <c r="E142" s="233"/>
      <c r="H142" s="18">
        <v>3295</v>
      </c>
      <c r="I142" s="18">
        <v>1709</v>
      </c>
      <c r="J142" s="18">
        <v>1586</v>
      </c>
      <c r="K142" s="18">
        <v>1684</v>
      </c>
      <c r="L142" s="67">
        <v>1531</v>
      </c>
      <c r="M142" s="109">
        <f t="shared" si="31"/>
        <v>83.778286295448765</v>
      </c>
      <c r="N142" s="24">
        <f t="shared" si="31"/>
        <v>88.733125649013502</v>
      </c>
      <c r="O142" s="4">
        <f t="shared" si="31"/>
        <v>79.02341803687095</v>
      </c>
      <c r="P142" s="4">
        <f t="shared" si="31"/>
        <v>83.990024937655861</v>
      </c>
      <c r="Q142" s="4">
        <f t="shared" si="31"/>
        <v>84.259768849752334</v>
      </c>
      <c r="T142" s="187"/>
    </row>
    <row r="143" spans="1:20" ht="15" customHeight="1" x14ac:dyDescent="0.15">
      <c r="B143" s="34" t="s">
        <v>52</v>
      </c>
      <c r="C143" s="233"/>
      <c r="D143" s="233"/>
      <c r="E143" s="233"/>
      <c r="H143" s="18">
        <v>301</v>
      </c>
      <c r="I143" s="18">
        <v>56</v>
      </c>
      <c r="J143" s="18">
        <v>245</v>
      </c>
      <c r="K143" s="18">
        <v>222</v>
      </c>
      <c r="L143" s="67">
        <v>210</v>
      </c>
      <c r="M143" s="109">
        <f t="shared" si="31"/>
        <v>7.6531909483854559</v>
      </c>
      <c r="N143" s="24">
        <f t="shared" si="31"/>
        <v>2.9075804776739358</v>
      </c>
      <c r="O143" s="4">
        <f t="shared" si="31"/>
        <v>12.207274539113104</v>
      </c>
      <c r="P143" s="4">
        <f t="shared" si="31"/>
        <v>11.072319201995013</v>
      </c>
      <c r="Q143" s="4">
        <f t="shared" si="31"/>
        <v>11.557512383048982</v>
      </c>
      <c r="T143" s="187"/>
    </row>
    <row r="144" spans="1:20" ht="15" customHeight="1" x14ac:dyDescent="0.15">
      <c r="B144" s="34" t="s">
        <v>0</v>
      </c>
      <c r="C144" s="233"/>
      <c r="D144" s="233"/>
      <c r="E144" s="233"/>
      <c r="F144" s="36"/>
      <c r="G144" s="36"/>
      <c r="H144" s="19">
        <v>10</v>
      </c>
      <c r="I144" s="19">
        <v>3</v>
      </c>
      <c r="J144" s="19">
        <v>7</v>
      </c>
      <c r="K144" s="19">
        <v>11</v>
      </c>
      <c r="L144" s="72">
        <v>11</v>
      </c>
      <c r="M144" s="113">
        <f t="shared" si="31"/>
        <v>0.25425883549453343</v>
      </c>
      <c r="N144" s="26">
        <f t="shared" si="31"/>
        <v>0.1557632398753894</v>
      </c>
      <c r="O144" s="5">
        <f t="shared" si="31"/>
        <v>0.3487792725460887</v>
      </c>
      <c r="P144" s="5">
        <f t="shared" si="31"/>
        <v>0.54862842892768082</v>
      </c>
      <c r="Q144" s="5">
        <f t="shared" si="31"/>
        <v>0.60539350577875617</v>
      </c>
      <c r="T144" s="187"/>
    </row>
    <row r="145" spans="1:20" ht="15" customHeight="1" x14ac:dyDescent="0.15">
      <c r="B145" s="38" t="s">
        <v>1</v>
      </c>
      <c r="C145" s="78"/>
      <c r="D145" s="78"/>
      <c r="E145" s="78"/>
      <c r="F145" s="28"/>
      <c r="G145" s="29"/>
      <c r="H145" s="39">
        <f>SUM(H137:H144)</f>
        <v>12334</v>
      </c>
      <c r="I145" s="39">
        <f>SUM(I137:I144)</f>
        <v>6625</v>
      </c>
      <c r="J145" s="39">
        <f>SUM(J137:J144)</f>
        <v>5709</v>
      </c>
      <c r="K145" s="39">
        <f>SUM(K137:K144)</f>
        <v>5410</v>
      </c>
      <c r="L145" s="68">
        <f>SUM(L137:L144)</f>
        <v>4773</v>
      </c>
      <c r="M145" s="110" t="str">
        <f>IF(SUM(M137:M144)&gt;100,"－",SUM(M137:M144))</f>
        <v>－</v>
      </c>
      <c r="N145" s="25" t="str">
        <f>IF(SUM(N137:N144)&gt;100,"－",SUM(N137:N144))</f>
        <v>－</v>
      </c>
      <c r="O145" s="6" t="str">
        <f>IF(SUM(O137:O144)&gt;100,"－",SUM(O137:O144))</f>
        <v>－</v>
      </c>
      <c r="P145" s="6" t="str">
        <f>IF(SUM(P137:P144)&gt;100,"－",SUM(P137:P144))</f>
        <v>－</v>
      </c>
      <c r="Q145" s="6" t="str">
        <f>IF(SUM(Q137:Q144)&gt;100,"－",SUM(Q137:Q144))</f>
        <v>－</v>
      </c>
    </row>
    <row r="146" spans="1:20" ht="15" customHeight="1" x14ac:dyDescent="0.15">
      <c r="B146" s="62"/>
      <c r="C146" s="45"/>
      <c r="D146" s="45"/>
      <c r="E146" s="45"/>
      <c r="F146" s="45"/>
      <c r="G146" s="45"/>
      <c r="H146" s="111"/>
      <c r="I146" s="111"/>
      <c r="J146" s="111"/>
      <c r="K146" s="111"/>
      <c r="L146" s="111"/>
    </row>
    <row r="147" spans="1:20" ht="15" customHeight="1" x14ac:dyDescent="0.15">
      <c r="A147" s="1" t="s">
        <v>887</v>
      </c>
      <c r="B147" s="22"/>
      <c r="C147" s="22"/>
      <c r="D147" s="22"/>
      <c r="E147" s="22"/>
      <c r="H147" s="7"/>
      <c r="I147" s="7"/>
      <c r="J147" s="7"/>
      <c r="K147" s="7"/>
      <c r="N147" s="7"/>
    </row>
    <row r="148" spans="1:20" ht="13.65" customHeight="1" x14ac:dyDescent="0.15">
      <c r="B148" s="64"/>
      <c r="C148" s="33"/>
      <c r="D148" s="33"/>
      <c r="E148" s="33"/>
      <c r="F148" s="33"/>
      <c r="G148" s="33"/>
      <c r="H148" s="79"/>
      <c r="I148" s="86"/>
      <c r="J148" s="83" t="s">
        <v>2</v>
      </c>
      <c r="K148" s="86"/>
      <c r="L148" s="86"/>
      <c r="M148" s="106"/>
      <c r="N148" s="86"/>
      <c r="O148" s="83" t="s">
        <v>3</v>
      </c>
      <c r="P148" s="86"/>
      <c r="Q148" s="84"/>
    </row>
    <row r="149" spans="1:20" ht="22.65" customHeight="1" x14ac:dyDescent="0.15">
      <c r="B149" s="34"/>
      <c r="C149" s="233"/>
      <c r="D149" s="233"/>
      <c r="E149" s="233"/>
      <c r="G149" s="75"/>
      <c r="H149" s="96" t="s">
        <v>512</v>
      </c>
      <c r="I149" s="96" t="s">
        <v>210</v>
      </c>
      <c r="J149" s="96" t="s">
        <v>211</v>
      </c>
      <c r="K149" s="96" t="s">
        <v>514</v>
      </c>
      <c r="L149" s="102" t="s">
        <v>213</v>
      </c>
      <c r="M149" s="105" t="s">
        <v>512</v>
      </c>
      <c r="N149" s="96" t="s">
        <v>210</v>
      </c>
      <c r="O149" s="96" t="s">
        <v>211</v>
      </c>
      <c r="P149" s="96" t="s">
        <v>514</v>
      </c>
      <c r="Q149" s="96" t="s">
        <v>213</v>
      </c>
    </row>
    <row r="150" spans="1:20" ht="12" customHeight="1" x14ac:dyDescent="0.15">
      <c r="B150" s="35"/>
      <c r="C150" s="88"/>
      <c r="D150" s="88"/>
      <c r="E150" s="88"/>
      <c r="F150" s="36"/>
      <c r="G150" s="76"/>
      <c r="H150" s="37"/>
      <c r="I150" s="37"/>
      <c r="J150" s="37"/>
      <c r="K150" s="37"/>
      <c r="L150" s="66"/>
      <c r="M150" s="213">
        <f>H$4</f>
        <v>3933</v>
      </c>
      <c r="N150" s="209">
        <f>I$4</f>
        <v>1926</v>
      </c>
      <c r="O150" s="209">
        <f>J$4</f>
        <v>2007</v>
      </c>
      <c r="P150" s="209">
        <f>K$4</f>
        <v>2005</v>
      </c>
      <c r="Q150" s="209">
        <f>L$4</f>
        <v>1817</v>
      </c>
    </row>
    <row r="151" spans="1:20" ht="15" customHeight="1" x14ac:dyDescent="0.15">
      <c r="B151" s="34" t="s">
        <v>888</v>
      </c>
      <c r="C151" s="233"/>
      <c r="D151" s="233"/>
      <c r="E151" s="233"/>
      <c r="H151" s="18">
        <v>1539</v>
      </c>
      <c r="I151" s="18">
        <v>845</v>
      </c>
      <c r="J151" s="18">
        <v>694</v>
      </c>
      <c r="K151" s="18">
        <v>649</v>
      </c>
      <c r="L151" s="67">
        <v>580</v>
      </c>
      <c r="M151" s="109">
        <f t="shared" ref="M151:Q158" si="32">H151/M$150*100</f>
        <v>39.130434782608695</v>
      </c>
      <c r="N151" s="24">
        <f t="shared" si="32"/>
        <v>43.873312564901354</v>
      </c>
      <c r="O151" s="4">
        <f t="shared" si="32"/>
        <v>34.578973592426507</v>
      </c>
      <c r="P151" s="4">
        <f t="shared" si="32"/>
        <v>32.369077306733168</v>
      </c>
      <c r="Q151" s="4">
        <f t="shared" si="32"/>
        <v>31.920748486516239</v>
      </c>
      <c r="T151" s="187"/>
    </row>
    <row r="152" spans="1:20" ht="15" customHeight="1" x14ac:dyDescent="0.15">
      <c r="B152" s="34" t="s">
        <v>874</v>
      </c>
      <c r="C152" s="233"/>
      <c r="D152" s="233"/>
      <c r="E152" s="233"/>
      <c r="H152" s="18">
        <v>491</v>
      </c>
      <c r="I152" s="18">
        <v>292</v>
      </c>
      <c r="J152" s="18">
        <v>199</v>
      </c>
      <c r="K152" s="18">
        <v>160</v>
      </c>
      <c r="L152" s="67">
        <v>139</v>
      </c>
      <c r="M152" s="109">
        <f t="shared" si="32"/>
        <v>12.484108822781593</v>
      </c>
      <c r="N152" s="24">
        <f t="shared" si="32"/>
        <v>15.160955347871235</v>
      </c>
      <c r="O152" s="4">
        <f t="shared" si="32"/>
        <v>9.9152964623816651</v>
      </c>
      <c r="P152" s="4">
        <f t="shared" si="32"/>
        <v>7.9800498753117202</v>
      </c>
      <c r="Q152" s="4">
        <f t="shared" si="32"/>
        <v>7.6499724821133732</v>
      </c>
      <c r="T152" s="187"/>
    </row>
    <row r="153" spans="1:20" ht="15" customHeight="1" x14ac:dyDescent="0.15">
      <c r="B153" s="34" t="s">
        <v>875</v>
      </c>
      <c r="C153" s="233"/>
      <c r="D153" s="233"/>
      <c r="E153" s="233"/>
      <c r="H153" s="18">
        <v>49</v>
      </c>
      <c r="I153" s="18">
        <v>27</v>
      </c>
      <c r="J153" s="18">
        <v>22</v>
      </c>
      <c r="K153" s="18">
        <v>25</v>
      </c>
      <c r="L153" s="67">
        <v>24</v>
      </c>
      <c r="M153" s="109">
        <f t="shared" si="32"/>
        <v>1.245868293923214</v>
      </c>
      <c r="N153" s="24">
        <f t="shared" si="32"/>
        <v>1.4018691588785046</v>
      </c>
      <c r="O153" s="4">
        <f t="shared" si="32"/>
        <v>1.096163428001993</v>
      </c>
      <c r="P153" s="4">
        <f t="shared" si="32"/>
        <v>1.2468827930174564</v>
      </c>
      <c r="Q153" s="4">
        <f t="shared" si="32"/>
        <v>1.3208585580627408</v>
      </c>
      <c r="T153" s="187"/>
    </row>
    <row r="154" spans="1:20" ht="15" customHeight="1" x14ac:dyDescent="0.15">
      <c r="B154" s="34" t="s">
        <v>876</v>
      </c>
      <c r="C154" s="233"/>
      <c r="D154" s="233"/>
      <c r="E154" s="233"/>
      <c r="H154" s="18">
        <v>701</v>
      </c>
      <c r="I154" s="18">
        <v>372</v>
      </c>
      <c r="J154" s="18">
        <v>329</v>
      </c>
      <c r="K154" s="18">
        <v>287</v>
      </c>
      <c r="L154" s="67">
        <v>250</v>
      </c>
      <c r="M154" s="109">
        <f t="shared" si="32"/>
        <v>17.823544368166793</v>
      </c>
      <c r="N154" s="24">
        <f t="shared" si="32"/>
        <v>19.314641744548286</v>
      </c>
      <c r="O154" s="4">
        <f t="shared" si="32"/>
        <v>16.392625809666171</v>
      </c>
      <c r="P154" s="4">
        <f t="shared" si="32"/>
        <v>14.314214463840399</v>
      </c>
      <c r="Q154" s="4">
        <f t="shared" si="32"/>
        <v>13.758943313153548</v>
      </c>
      <c r="T154" s="187"/>
    </row>
    <row r="155" spans="1:20" ht="15" customHeight="1" x14ac:dyDescent="0.15">
      <c r="B155" s="34" t="s">
        <v>877</v>
      </c>
      <c r="C155" s="233"/>
      <c r="D155" s="233"/>
      <c r="E155" s="233"/>
      <c r="H155" s="18">
        <v>634</v>
      </c>
      <c r="I155" s="18">
        <v>200</v>
      </c>
      <c r="J155" s="18">
        <v>434</v>
      </c>
      <c r="K155" s="18">
        <v>367</v>
      </c>
      <c r="L155" s="67">
        <v>352</v>
      </c>
      <c r="M155" s="109">
        <f t="shared" si="32"/>
        <v>16.120010170353417</v>
      </c>
      <c r="N155" s="24">
        <f t="shared" si="32"/>
        <v>10.384215991692628</v>
      </c>
      <c r="O155" s="4">
        <f t="shared" si="32"/>
        <v>21.624314897857499</v>
      </c>
      <c r="P155" s="4">
        <f t="shared" si="32"/>
        <v>18.304239401496257</v>
      </c>
      <c r="Q155" s="4">
        <f t="shared" si="32"/>
        <v>19.372592184920197</v>
      </c>
      <c r="T155" s="187"/>
    </row>
    <row r="156" spans="1:20" ht="15" customHeight="1" x14ac:dyDescent="0.15">
      <c r="B156" s="34" t="s">
        <v>878</v>
      </c>
      <c r="C156" s="233"/>
      <c r="D156" s="233"/>
      <c r="E156" s="233"/>
      <c r="H156" s="18">
        <v>191</v>
      </c>
      <c r="I156" s="18">
        <v>98</v>
      </c>
      <c r="J156" s="18">
        <v>93</v>
      </c>
      <c r="K156" s="18">
        <v>199</v>
      </c>
      <c r="L156" s="67">
        <v>187</v>
      </c>
      <c r="M156" s="109">
        <f t="shared" si="32"/>
        <v>4.8563437579455888</v>
      </c>
      <c r="N156" s="24">
        <f t="shared" si="32"/>
        <v>5.0882658359293877</v>
      </c>
      <c r="O156" s="4">
        <f t="shared" si="32"/>
        <v>4.6337817638266072</v>
      </c>
      <c r="P156" s="4">
        <f t="shared" si="32"/>
        <v>9.9251870324189522</v>
      </c>
      <c r="Q156" s="4">
        <f t="shared" si="32"/>
        <v>10.291689598238856</v>
      </c>
      <c r="T156" s="187"/>
    </row>
    <row r="157" spans="1:20" ht="15" customHeight="1" x14ac:dyDescent="0.15">
      <c r="B157" s="34" t="s">
        <v>52</v>
      </c>
      <c r="C157" s="233"/>
      <c r="D157" s="233"/>
      <c r="E157" s="233"/>
      <c r="H157" s="18">
        <v>129</v>
      </c>
      <c r="I157" s="18">
        <v>39</v>
      </c>
      <c r="J157" s="18">
        <v>90</v>
      </c>
      <c r="K157" s="18">
        <v>161</v>
      </c>
      <c r="L157" s="67">
        <v>154</v>
      </c>
      <c r="M157" s="109">
        <f t="shared" si="32"/>
        <v>3.279938977879481</v>
      </c>
      <c r="N157" s="24">
        <f t="shared" si="32"/>
        <v>2.0249221183800623</v>
      </c>
      <c r="O157" s="4">
        <f t="shared" si="32"/>
        <v>4.4843049327354256</v>
      </c>
      <c r="P157" s="4">
        <f t="shared" si="32"/>
        <v>8.0299251870324184</v>
      </c>
      <c r="Q157" s="4">
        <f t="shared" si="32"/>
        <v>8.4755090809025866</v>
      </c>
      <c r="T157" s="187"/>
    </row>
    <row r="158" spans="1:20" ht="15" customHeight="1" x14ac:dyDescent="0.15">
      <c r="B158" s="34" t="s">
        <v>0</v>
      </c>
      <c r="C158" s="233"/>
      <c r="D158" s="233"/>
      <c r="E158" s="233"/>
      <c r="F158" s="36"/>
      <c r="G158" s="36"/>
      <c r="H158" s="19">
        <v>199</v>
      </c>
      <c r="I158" s="19">
        <v>53</v>
      </c>
      <c r="J158" s="19">
        <v>146</v>
      </c>
      <c r="K158" s="19">
        <v>157</v>
      </c>
      <c r="L158" s="72">
        <v>131</v>
      </c>
      <c r="M158" s="113">
        <f t="shared" si="32"/>
        <v>5.0597508263412152</v>
      </c>
      <c r="N158" s="26">
        <f t="shared" si="32"/>
        <v>2.7518172377985461</v>
      </c>
      <c r="O158" s="5">
        <f t="shared" si="32"/>
        <v>7.2745391131041348</v>
      </c>
      <c r="P158" s="5">
        <f t="shared" si="32"/>
        <v>7.8304239401496263</v>
      </c>
      <c r="Q158" s="5">
        <f t="shared" si="32"/>
        <v>7.2096862960924604</v>
      </c>
      <c r="T158" s="187"/>
    </row>
    <row r="159" spans="1:20" ht="15" customHeight="1" x14ac:dyDescent="0.15">
      <c r="B159" s="38" t="s">
        <v>1</v>
      </c>
      <c r="C159" s="78"/>
      <c r="D159" s="78"/>
      <c r="E159" s="78"/>
      <c r="F159" s="28"/>
      <c r="G159" s="29"/>
      <c r="H159" s="39">
        <f>SUM(H151:H158)</f>
        <v>3933</v>
      </c>
      <c r="I159" s="39">
        <f>SUM(I151:I158)</f>
        <v>1926</v>
      </c>
      <c r="J159" s="39">
        <f>SUM(J151:J158)</f>
        <v>2007</v>
      </c>
      <c r="K159" s="39">
        <f>SUM(K151:K158)</f>
        <v>2005</v>
      </c>
      <c r="L159" s="68">
        <f>SUM(L151:L158)</f>
        <v>1817</v>
      </c>
      <c r="M159" s="110">
        <f>IF(SUM(M151:M158)&gt;100,"－",SUM(M151:M158))</f>
        <v>100</v>
      </c>
      <c r="N159" s="25">
        <f>IF(SUM(N151:N158)&gt;100,"－",SUM(N151:N158))</f>
        <v>100.00000000000001</v>
      </c>
      <c r="O159" s="6">
        <f>IF(SUM(O151:O158)&gt;100,"－",SUM(O151:O158))</f>
        <v>100</v>
      </c>
      <c r="P159" s="6">
        <f>IF(SUM(P151:P158)&gt;100,"－",SUM(P151:P158))</f>
        <v>100</v>
      </c>
      <c r="Q159" s="6">
        <f>IF(SUM(Q151:Q158)&gt;100,"－",SUM(Q151:Q158))</f>
        <v>100</v>
      </c>
    </row>
    <row r="160" spans="1:20" ht="15" customHeight="1" x14ac:dyDescent="0.15">
      <c r="B160" s="62"/>
      <c r="C160" s="45"/>
      <c r="D160" s="45"/>
      <c r="E160" s="45"/>
      <c r="F160" s="45"/>
      <c r="G160" s="45"/>
      <c r="H160" s="111"/>
      <c r="I160" s="111"/>
      <c r="J160" s="111"/>
      <c r="K160" s="111"/>
      <c r="L160" s="111"/>
    </row>
    <row r="161" spans="1:20" ht="15" customHeight="1" x14ac:dyDescent="0.15">
      <c r="A161" s="1" t="s">
        <v>879</v>
      </c>
      <c r="B161" s="22"/>
      <c r="C161" s="22"/>
      <c r="D161" s="22"/>
      <c r="E161" s="22"/>
      <c r="H161" s="7"/>
      <c r="I161" s="7"/>
      <c r="J161" s="7"/>
      <c r="K161" s="7"/>
      <c r="N161" s="7"/>
    </row>
    <row r="162" spans="1:20" ht="13.65" customHeight="1" x14ac:dyDescent="0.15">
      <c r="B162" s="64"/>
      <c r="C162" s="33"/>
      <c r="D162" s="33"/>
      <c r="E162" s="33"/>
      <c r="F162" s="33"/>
      <c r="G162" s="33"/>
      <c r="H162" s="79"/>
      <c r="I162" s="86"/>
      <c r="J162" s="83" t="s">
        <v>2</v>
      </c>
      <c r="K162" s="86"/>
      <c r="L162" s="86"/>
      <c r="M162" s="106"/>
      <c r="N162" s="86"/>
      <c r="O162" s="83" t="s">
        <v>3</v>
      </c>
      <c r="P162" s="86"/>
      <c r="Q162" s="84"/>
    </row>
    <row r="163" spans="1:20" ht="22.65" customHeight="1" x14ac:dyDescent="0.15">
      <c r="B163" s="34"/>
      <c r="C163" s="233"/>
      <c r="D163" s="233"/>
      <c r="E163" s="233"/>
      <c r="G163" s="75"/>
      <c r="H163" s="96" t="s">
        <v>512</v>
      </c>
      <c r="I163" s="96" t="s">
        <v>210</v>
      </c>
      <c r="J163" s="96" t="s">
        <v>211</v>
      </c>
      <c r="K163" s="96" t="s">
        <v>514</v>
      </c>
      <c r="L163" s="102" t="s">
        <v>213</v>
      </c>
      <c r="M163" s="105" t="s">
        <v>512</v>
      </c>
      <c r="N163" s="96" t="s">
        <v>210</v>
      </c>
      <c r="O163" s="96" t="s">
        <v>211</v>
      </c>
      <c r="P163" s="96" t="s">
        <v>514</v>
      </c>
      <c r="Q163" s="96" t="s">
        <v>213</v>
      </c>
    </row>
    <row r="164" spans="1:20" ht="12" customHeight="1" x14ac:dyDescent="0.15">
      <c r="B164" s="35"/>
      <c r="C164" s="88"/>
      <c r="D164" s="88"/>
      <c r="E164" s="88"/>
      <c r="F164" s="36"/>
      <c r="G164" s="76"/>
      <c r="H164" s="37"/>
      <c r="I164" s="37"/>
      <c r="J164" s="37"/>
      <c r="K164" s="37"/>
      <c r="L164" s="66"/>
      <c r="M164" s="213">
        <f>H$4</f>
        <v>3933</v>
      </c>
      <c r="N164" s="209">
        <f>I$4</f>
        <v>1926</v>
      </c>
      <c r="O164" s="209">
        <f>J$4</f>
        <v>2007</v>
      </c>
      <c r="P164" s="209">
        <f>K$4</f>
        <v>2005</v>
      </c>
      <c r="Q164" s="209">
        <f>L$4</f>
        <v>1817</v>
      </c>
    </row>
    <row r="165" spans="1:20" ht="15" customHeight="1" x14ac:dyDescent="0.15">
      <c r="B165" s="34" t="s">
        <v>880</v>
      </c>
      <c r="C165" s="233"/>
      <c r="D165" s="233"/>
      <c r="E165" s="233"/>
      <c r="H165" s="18">
        <v>3284</v>
      </c>
      <c r="I165" s="18">
        <v>1698</v>
      </c>
      <c r="J165" s="18">
        <v>1586</v>
      </c>
      <c r="K165" s="18">
        <v>1542</v>
      </c>
      <c r="L165" s="67">
        <v>1367</v>
      </c>
      <c r="M165" s="109">
        <f t="shared" ref="M165:Q175" si="33">H165/M$164*100</f>
        <v>83.498601576404781</v>
      </c>
      <c r="N165" s="24">
        <f t="shared" si="33"/>
        <v>88.161993769470399</v>
      </c>
      <c r="O165" s="4">
        <f t="shared" si="33"/>
        <v>79.02341803687095</v>
      </c>
      <c r="P165" s="4">
        <f t="shared" si="33"/>
        <v>76.907730673316706</v>
      </c>
      <c r="Q165" s="4">
        <f t="shared" si="33"/>
        <v>75.233902036323613</v>
      </c>
      <c r="T165" s="187"/>
    </row>
    <row r="166" spans="1:20" ht="15" customHeight="1" x14ac:dyDescent="0.15">
      <c r="B166" s="34" t="s">
        <v>889</v>
      </c>
      <c r="C166" s="233"/>
      <c r="D166" s="233"/>
      <c r="E166" s="233"/>
      <c r="H166" s="18">
        <v>243</v>
      </c>
      <c r="I166" s="18">
        <v>154</v>
      </c>
      <c r="J166" s="18">
        <v>89</v>
      </c>
      <c r="K166" s="18">
        <v>58</v>
      </c>
      <c r="L166" s="67">
        <v>32</v>
      </c>
      <c r="M166" s="109">
        <f t="shared" si="33"/>
        <v>6.1784897025171626</v>
      </c>
      <c r="N166" s="24">
        <f t="shared" si="33"/>
        <v>7.9958463136033231</v>
      </c>
      <c r="O166" s="4">
        <f t="shared" si="33"/>
        <v>4.4344793223716987</v>
      </c>
      <c r="P166" s="4">
        <f t="shared" si="33"/>
        <v>2.8927680798004989</v>
      </c>
      <c r="Q166" s="4">
        <f t="shared" si="33"/>
        <v>1.7611447440836543</v>
      </c>
      <c r="T166" s="187"/>
    </row>
    <row r="167" spans="1:20" ht="15" customHeight="1" x14ac:dyDescent="0.15">
      <c r="B167" s="34" t="s">
        <v>890</v>
      </c>
      <c r="C167" s="233"/>
      <c r="D167" s="233"/>
      <c r="E167" s="233"/>
      <c r="H167" s="18">
        <v>28</v>
      </c>
      <c r="I167" s="18">
        <v>7</v>
      </c>
      <c r="J167" s="18">
        <v>21</v>
      </c>
      <c r="K167" s="18">
        <v>16</v>
      </c>
      <c r="L167" s="67">
        <v>14</v>
      </c>
      <c r="M167" s="109">
        <f t="shared" si="33"/>
        <v>0.71192473938469369</v>
      </c>
      <c r="N167" s="24">
        <f t="shared" si="33"/>
        <v>0.36344755970924197</v>
      </c>
      <c r="O167" s="4">
        <f t="shared" si="33"/>
        <v>1.0463378176382661</v>
      </c>
      <c r="P167" s="4">
        <f t="shared" si="33"/>
        <v>0.79800498753117199</v>
      </c>
      <c r="Q167" s="4">
        <f t="shared" si="33"/>
        <v>0.77050082553659882</v>
      </c>
      <c r="T167" s="187"/>
    </row>
    <row r="168" spans="1:20" ht="15" customHeight="1" x14ac:dyDescent="0.15">
      <c r="B168" s="34" t="s">
        <v>881</v>
      </c>
      <c r="C168" s="233"/>
      <c r="D168" s="233"/>
      <c r="E168" s="233"/>
      <c r="H168" s="18">
        <v>266</v>
      </c>
      <c r="I168" s="18">
        <v>101</v>
      </c>
      <c r="J168" s="18">
        <v>165</v>
      </c>
      <c r="K168" s="18">
        <v>226</v>
      </c>
      <c r="L168" s="67">
        <v>218</v>
      </c>
      <c r="M168" s="109">
        <f t="shared" si="33"/>
        <v>6.7632850241545892</v>
      </c>
      <c r="N168" s="24">
        <f t="shared" si="33"/>
        <v>5.2440290758047761</v>
      </c>
      <c r="O168" s="4">
        <f t="shared" si="33"/>
        <v>8.2212257100149486</v>
      </c>
      <c r="P168" s="4">
        <f t="shared" si="33"/>
        <v>11.271820448877804</v>
      </c>
      <c r="Q168" s="4">
        <f t="shared" si="33"/>
        <v>11.997798569069895</v>
      </c>
      <c r="T168" s="187"/>
    </row>
    <row r="169" spans="1:20" ht="15" customHeight="1" x14ac:dyDescent="0.15">
      <c r="B169" s="34" t="s">
        <v>882</v>
      </c>
      <c r="C169" s="233"/>
      <c r="D169" s="233"/>
      <c r="E169" s="233"/>
      <c r="H169" s="18">
        <v>1047</v>
      </c>
      <c r="I169" s="18">
        <v>511</v>
      </c>
      <c r="J169" s="18">
        <v>536</v>
      </c>
      <c r="K169" s="18">
        <v>554</v>
      </c>
      <c r="L169" s="67">
        <v>493</v>
      </c>
      <c r="M169" s="109">
        <f t="shared" si="33"/>
        <v>26.62090007627765</v>
      </c>
      <c r="N169" s="24">
        <f t="shared" si="33"/>
        <v>26.531671858774665</v>
      </c>
      <c r="O169" s="4">
        <f t="shared" si="33"/>
        <v>26.706527154957648</v>
      </c>
      <c r="P169" s="4">
        <f t="shared" si="33"/>
        <v>27.630922693266836</v>
      </c>
      <c r="Q169" s="4">
        <f t="shared" si="33"/>
        <v>27.132636213538802</v>
      </c>
      <c r="T169" s="187"/>
    </row>
    <row r="170" spans="1:20" ht="15" customHeight="1" x14ac:dyDescent="0.15">
      <c r="B170" s="34" t="s">
        <v>883</v>
      </c>
      <c r="C170" s="233"/>
      <c r="D170" s="233"/>
      <c r="E170" s="233"/>
      <c r="H170" s="18">
        <v>177</v>
      </c>
      <c r="I170" s="18">
        <v>125</v>
      </c>
      <c r="J170" s="18">
        <v>52</v>
      </c>
      <c r="K170" s="18">
        <v>86</v>
      </c>
      <c r="L170" s="67">
        <v>68</v>
      </c>
      <c r="M170" s="109">
        <f t="shared" si="33"/>
        <v>4.500381388253242</v>
      </c>
      <c r="N170" s="24">
        <f t="shared" si="33"/>
        <v>6.4901349948078915</v>
      </c>
      <c r="O170" s="4">
        <f t="shared" si="33"/>
        <v>2.590931738913802</v>
      </c>
      <c r="P170" s="4">
        <f t="shared" si="33"/>
        <v>4.2892768079800501</v>
      </c>
      <c r="Q170" s="4">
        <f t="shared" si="33"/>
        <v>3.7424325811777654</v>
      </c>
      <c r="T170" s="187"/>
    </row>
    <row r="171" spans="1:20" ht="15" customHeight="1" x14ac:dyDescent="0.15">
      <c r="B171" s="34" t="s">
        <v>884</v>
      </c>
      <c r="C171" s="233"/>
      <c r="D171" s="233"/>
      <c r="E171" s="233"/>
      <c r="H171" s="18">
        <v>661</v>
      </c>
      <c r="I171" s="18">
        <v>468</v>
      </c>
      <c r="J171" s="18">
        <v>193</v>
      </c>
      <c r="K171" s="18">
        <v>273</v>
      </c>
      <c r="L171" s="67">
        <v>214</v>
      </c>
      <c r="M171" s="109">
        <f t="shared" si="33"/>
        <v>16.80650902618866</v>
      </c>
      <c r="N171" s="24">
        <f t="shared" si="33"/>
        <v>24.299065420560748</v>
      </c>
      <c r="O171" s="4">
        <f t="shared" si="33"/>
        <v>9.6163428001993019</v>
      </c>
      <c r="P171" s="4">
        <f t="shared" si="33"/>
        <v>13.615960099750623</v>
      </c>
      <c r="Q171" s="4">
        <f t="shared" si="33"/>
        <v>11.777655476059438</v>
      </c>
      <c r="T171" s="187"/>
    </row>
    <row r="172" spans="1:20" ht="15" customHeight="1" x14ac:dyDescent="0.15">
      <c r="B172" s="34" t="s">
        <v>885</v>
      </c>
      <c r="C172" s="233"/>
      <c r="D172" s="233"/>
      <c r="E172" s="233"/>
      <c r="H172" s="18">
        <v>248</v>
      </c>
      <c r="I172" s="18">
        <v>127</v>
      </c>
      <c r="J172" s="18">
        <v>121</v>
      </c>
      <c r="K172" s="18">
        <v>148</v>
      </c>
      <c r="L172" s="67">
        <v>134</v>
      </c>
      <c r="M172" s="109">
        <f t="shared" si="33"/>
        <v>6.3056191202644287</v>
      </c>
      <c r="N172" s="24">
        <f t="shared" si="33"/>
        <v>6.5939771547248185</v>
      </c>
      <c r="O172" s="4">
        <f t="shared" si="33"/>
        <v>6.0288988540109623</v>
      </c>
      <c r="P172" s="4">
        <f t="shared" si="33"/>
        <v>7.381546134663342</v>
      </c>
      <c r="Q172" s="4">
        <f t="shared" si="33"/>
        <v>7.3747936158503027</v>
      </c>
      <c r="T172" s="187"/>
    </row>
    <row r="173" spans="1:20" ht="15" customHeight="1" x14ac:dyDescent="0.15">
      <c r="B173" s="34" t="s">
        <v>886</v>
      </c>
      <c r="C173" s="233"/>
      <c r="D173" s="233"/>
      <c r="E173" s="233"/>
      <c r="H173" s="18">
        <v>323</v>
      </c>
      <c r="I173" s="18">
        <v>170</v>
      </c>
      <c r="J173" s="18">
        <v>153</v>
      </c>
      <c r="K173" s="18">
        <v>197</v>
      </c>
      <c r="L173" s="67">
        <v>162</v>
      </c>
      <c r="M173" s="109">
        <f t="shared" si="33"/>
        <v>8.2125603864734309</v>
      </c>
      <c r="N173" s="24">
        <f t="shared" si="33"/>
        <v>8.826583592938734</v>
      </c>
      <c r="O173" s="4">
        <f t="shared" si="33"/>
        <v>7.623318385650224</v>
      </c>
      <c r="P173" s="4">
        <f t="shared" si="33"/>
        <v>9.8254364089775557</v>
      </c>
      <c r="Q173" s="4">
        <f t="shared" si="33"/>
        <v>8.9157952669234994</v>
      </c>
      <c r="T173" s="187"/>
    </row>
    <row r="174" spans="1:20" ht="15" customHeight="1" x14ac:dyDescent="0.15">
      <c r="B174" s="34" t="s">
        <v>52</v>
      </c>
      <c r="C174" s="233"/>
      <c r="D174" s="233"/>
      <c r="E174" s="233"/>
      <c r="H174" s="18">
        <v>285</v>
      </c>
      <c r="I174" s="18">
        <v>126</v>
      </c>
      <c r="J174" s="18">
        <v>159</v>
      </c>
      <c r="K174" s="18">
        <v>174</v>
      </c>
      <c r="L174" s="67">
        <v>168</v>
      </c>
      <c r="M174" s="109">
        <f t="shared" si="33"/>
        <v>7.2463768115942031</v>
      </c>
      <c r="N174" s="24">
        <f t="shared" si="33"/>
        <v>6.5420560747663545</v>
      </c>
      <c r="O174" s="4">
        <f t="shared" si="33"/>
        <v>7.9222720478325863</v>
      </c>
      <c r="P174" s="4">
        <f t="shared" si="33"/>
        <v>8.6783042394014966</v>
      </c>
      <c r="Q174" s="4">
        <f t="shared" si="33"/>
        <v>9.2460099064391859</v>
      </c>
      <c r="T174" s="187"/>
    </row>
    <row r="175" spans="1:20" ht="15" customHeight="1" x14ac:dyDescent="0.15">
      <c r="B175" s="34" t="s">
        <v>0</v>
      </c>
      <c r="C175" s="233"/>
      <c r="D175" s="233"/>
      <c r="E175" s="233"/>
      <c r="F175" s="36"/>
      <c r="G175" s="36"/>
      <c r="H175" s="19">
        <v>25</v>
      </c>
      <c r="I175" s="19">
        <v>7</v>
      </c>
      <c r="J175" s="19">
        <v>18</v>
      </c>
      <c r="K175" s="19">
        <v>14</v>
      </c>
      <c r="L175" s="72">
        <v>13</v>
      </c>
      <c r="M175" s="113">
        <f t="shared" si="33"/>
        <v>0.63564708873633358</v>
      </c>
      <c r="N175" s="26">
        <f t="shared" si="33"/>
        <v>0.36344755970924197</v>
      </c>
      <c r="O175" s="5">
        <f t="shared" si="33"/>
        <v>0.89686098654708524</v>
      </c>
      <c r="P175" s="5">
        <f t="shared" si="33"/>
        <v>0.69825436408977559</v>
      </c>
      <c r="Q175" s="5">
        <f t="shared" si="33"/>
        <v>0.7154650522839846</v>
      </c>
      <c r="T175" s="187"/>
    </row>
    <row r="176" spans="1:20" ht="15" customHeight="1" x14ac:dyDescent="0.15">
      <c r="B176" s="38" t="s">
        <v>1</v>
      </c>
      <c r="C176" s="78"/>
      <c r="D176" s="78"/>
      <c r="E176" s="78"/>
      <c r="F176" s="28"/>
      <c r="G176" s="29"/>
      <c r="H176" s="39">
        <f>SUM(H165:H175)</f>
        <v>6587</v>
      </c>
      <c r="I176" s="39">
        <f>SUM(I165:I175)</f>
        <v>3494</v>
      </c>
      <c r="J176" s="39">
        <f>SUM(J165:J175)</f>
        <v>3093</v>
      </c>
      <c r="K176" s="39">
        <f>SUM(K165:K175)</f>
        <v>3288</v>
      </c>
      <c r="L176" s="68">
        <f>SUM(L165:L175)</f>
        <v>2883</v>
      </c>
      <c r="M176" s="110" t="str">
        <f>IF(SUM(M165:M175)&gt;100,"－",SUM(M165:M175))</f>
        <v>－</v>
      </c>
      <c r="N176" s="25" t="str">
        <f>IF(SUM(N165:N175)&gt;100,"－",SUM(N165:N175))</f>
        <v>－</v>
      </c>
      <c r="O176" s="6" t="str">
        <f>IF(SUM(O165:O175)&gt;100,"－",SUM(O165:O175))</f>
        <v>－</v>
      </c>
      <c r="P176" s="6" t="str">
        <f>IF(SUM(P165:P175)&gt;100,"－",SUM(P165:P175))</f>
        <v>－</v>
      </c>
      <c r="Q176" s="6" t="str">
        <f>IF(SUM(Q165:Q175)&gt;100,"－",SUM(Q165:Q175))</f>
        <v>－</v>
      </c>
    </row>
    <row r="177" spans="1:20" ht="15" customHeight="1" x14ac:dyDescent="0.15">
      <c r="B177" s="62"/>
      <c r="C177" s="45"/>
      <c r="D177" s="45"/>
      <c r="E177" s="45"/>
      <c r="F177" s="45"/>
      <c r="G177" s="45"/>
      <c r="H177" s="111"/>
      <c r="I177" s="111"/>
      <c r="J177" s="111"/>
      <c r="K177" s="111"/>
      <c r="L177" s="111"/>
    </row>
    <row r="178" spans="1:20" ht="15" customHeight="1" x14ac:dyDescent="0.15">
      <c r="A178" s="1" t="s">
        <v>891</v>
      </c>
      <c r="B178" s="22"/>
      <c r="C178" s="22"/>
      <c r="D178" s="22"/>
      <c r="E178" s="22"/>
      <c r="H178" s="7"/>
      <c r="I178" s="7"/>
      <c r="J178" s="7"/>
      <c r="K178" s="7"/>
      <c r="N178" s="7"/>
    </row>
    <row r="179" spans="1:20" ht="13.65" customHeight="1" x14ac:dyDescent="0.15">
      <c r="B179" s="64"/>
      <c r="C179" s="33"/>
      <c r="D179" s="33"/>
      <c r="E179" s="33"/>
      <c r="F179" s="33"/>
      <c r="G179" s="33"/>
      <c r="H179" s="79"/>
      <c r="I179" s="86"/>
      <c r="J179" s="83" t="s">
        <v>2</v>
      </c>
      <c r="K179" s="86"/>
      <c r="L179" s="86"/>
      <c r="M179" s="106"/>
      <c r="N179" s="86"/>
      <c r="O179" s="83" t="s">
        <v>3</v>
      </c>
      <c r="P179" s="86"/>
      <c r="Q179" s="84"/>
    </row>
    <row r="180" spans="1:20" ht="22.65" customHeight="1" x14ac:dyDescent="0.15">
      <c r="B180" s="34"/>
      <c r="C180" s="233"/>
      <c r="D180" s="233"/>
      <c r="E180" s="233"/>
      <c r="G180" s="75"/>
      <c r="H180" s="96" t="s">
        <v>512</v>
      </c>
      <c r="I180" s="96" t="s">
        <v>210</v>
      </c>
      <c r="J180" s="96" t="s">
        <v>211</v>
      </c>
      <c r="K180" s="96" t="s">
        <v>514</v>
      </c>
      <c r="L180" s="102" t="s">
        <v>213</v>
      </c>
      <c r="M180" s="105" t="s">
        <v>512</v>
      </c>
      <c r="N180" s="96" t="s">
        <v>210</v>
      </c>
      <c r="O180" s="96" t="s">
        <v>211</v>
      </c>
      <c r="P180" s="96" t="s">
        <v>514</v>
      </c>
      <c r="Q180" s="96" t="s">
        <v>213</v>
      </c>
    </row>
    <row r="181" spans="1:20" ht="12" customHeight="1" x14ac:dyDescent="0.15">
      <c r="B181" s="35"/>
      <c r="C181" s="88"/>
      <c r="D181" s="88"/>
      <c r="E181" s="88"/>
      <c r="F181" s="36"/>
      <c r="G181" s="76"/>
      <c r="H181" s="37"/>
      <c r="I181" s="37"/>
      <c r="J181" s="37"/>
      <c r="K181" s="37"/>
      <c r="L181" s="66"/>
      <c r="M181" s="213">
        <f>H$4</f>
        <v>3933</v>
      </c>
      <c r="N181" s="209">
        <f>I$4</f>
        <v>1926</v>
      </c>
      <c r="O181" s="209">
        <f>J$4</f>
        <v>2007</v>
      </c>
      <c r="P181" s="209">
        <f>K$4</f>
        <v>2005</v>
      </c>
      <c r="Q181" s="209">
        <f>L$4</f>
        <v>1817</v>
      </c>
    </row>
    <row r="182" spans="1:20" ht="15" customHeight="1" x14ac:dyDescent="0.15">
      <c r="B182" s="34" t="s">
        <v>892</v>
      </c>
      <c r="C182" s="233"/>
      <c r="D182" s="233"/>
      <c r="E182" s="233"/>
      <c r="H182" s="18">
        <v>586</v>
      </c>
      <c r="I182" s="18">
        <v>329</v>
      </c>
      <c r="J182" s="18">
        <v>257</v>
      </c>
      <c r="K182" s="18">
        <v>163</v>
      </c>
      <c r="L182" s="67">
        <v>125</v>
      </c>
      <c r="M182" s="109">
        <f t="shared" ref="M182:Q189" si="34">H182/M$181*100</f>
        <v>14.899567759979659</v>
      </c>
      <c r="N182" s="24">
        <f t="shared" si="34"/>
        <v>17.082035306334372</v>
      </c>
      <c r="O182" s="4">
        <f t="shared" si="34"/>
        <v>12.805181863477827</v>
      </c>
      <c r="P182" s="4">
        <f t="shared" si="34"/>
        <v>8.1296758104738167</v>
      </c>
      <c r="Q182" s="4">
        <f t="shared" si="34"/>
        <v>6.879471656576774</v>
      </c>
      <c r="T182" s="187"/>
    </row>
    <row r="183" spans="1:20" ht="15" customHeight="1" x14ac:dyDescent="0.15">
      <c r="B183" s="34" t="s">
        <v>893</v>
      </c>
      <c r="C183" s="233"/>
      <c r="D183" s="233"/>
      <c r="E183" s="233"/>
      <c r="H183" s="18">
        <v>453</v>
      </c>
      <c r="I183" s="18">
        <v>228</v>
      </c>
      <c r="J183" s="18">
        <v>225</v>
      </c>
      <c r="K183" s="18">
        <v>153</v>
      </c>
      <c r="L183" s="67">
        <v>129</v>
      </c>
      <c r="M183" s="109">
        <f t="shared" si="34"/>
        <v>11.517925247902365</v>
      </c>
      <c r="N183" s="24">
        <f t="shared" si="34"/>
        <v>11.838006230529595</v>
      </c>
      <c r="O183" s="4">
        <f t="shared" si="34"/>
        <v>11.210762331838566</v>
      </c>
      <c r="P183" s="4">
        <f t="shared" si="34"/>
        <v>7.6309226932668324</v>
      </c>
      <c r="Q183" s="4">
        <f t="shared" si="34"/>
        <v>7.0996147495872313</v>
      </c>
      <c r="T183" s="187"/>
    </row>
    <row r="184" spans="1:20" ht="15" customHeight="1" x14ac:dyDescent="0.15">
      <c r="B184" s="34" t="s">
        <v>894</v>
      </c>
      <c r="C184" s="233"/>
      <c r="D184" s="233"/>
      <c r="E184" s="233"/>
      <c r="H184" s="18">
        <v>940</v>
      </c>
      <c r="I184" s="18">
        <v>452</v>
      </c>
      <c r="J184" s="18">
        <v>488</v>
      </c>
      <c r="K184" s="18">
        <v>347</v>
      </c>
      <c r="L184" s="67">
        <v>311</v>
      </c>
      <c r="M184" s="109">
        <f t="shared" si="34"/>
        <v>23.900330536486141</v>
      </c>
      <c r="N184" s="24">
        <f t="shared" si="34"/>
        <v>23.468328141225335</v>
      </c>
      <c r="O184" s="4">
        <f t="shared" si="34"/>
        <v>24.314897857498753</v>
      </c>
      <c r="P184" s="4">
        <f t="shared" si="34"/>
        <v>17.306733167082296</v>
      </c>
      <c r="Q184" s="4">
        <f t="shared" si="34"/>
        <v>17.116125481563017</v>
      </c>
      <c r="T184" s="187"/>
    </row>
    <row r="185" spans="1:20" ht="15" customHeight="1" x14ac:dyDescent="0.15">
      <c r="B185" s="34" t="s">
        <v>896</v>
      </c>
      <c r="C185" s="233"/>
      <c r="D185" s="233"/>
      <c r="E185" s="233"/>
      <c r="H185" s="18">
        <v>929</v>
      </c>
      <c r="I185" s="18">
        <v>408</v>
      </c>
      <c r="J185" s="18">
        <v>521</v>
      </c>
      <c r="K185" s="18">
        <v>570</v>
      </c>
      <c r="L185" s="67">
        <v>517</v>
      </c>
      <c r="M185" s="109">
        <f t="shared" si="34"/>
        <v>23.620645817442156</v>
      </c>
      <c r="N185" s="24">
        <f t="shared" si="34"/>
        <v>21.18380062305296</v>
      </c>
      <c r="O185" s="4">
        <f t="shared" si="34"/>
        <v>25.959142999501744</v>
      </c>
      <c r="P185" s="4">
        <f t="shared" si="34"/>
        <v>28.428927680798004</v>
      </c>
      <c r="Q185" s="4">
        <f t="shared" si="34"/>
        <v>28.453494771601541</v>
      </c>
      <c r="T185" s="187"/>
    </row>
    <row r="186" spans="1:20" ht="15" customHeight="1" x14ac:dyDescent="0.15">
      <c r="B186" s="34" t="s">
        <v>895</v>
      </c>
      <c r="C186" s="233"/>
      <c r="D186" s="233"/>
      <c r="E186" s="233"/>
      <c r="H186" s="18">
        <v>421</v>
      </c>
      <c r="I186" s="18">
        <v>162</v>
      </c>
      <c r="J186" s="18">
        <v>259</v>
      </c>
      <c r="K186" s="18">
        <v>448</v>
      </c>
      <c r="L186" s="67">
        <v>429</v>
      </c>
      <c r="M186" s="109">
        <f t="shared" si="34"/>
        <v>10.704296974319858</v>
      </c>
      <c r="N186" s="24">
        <f t="shared" si="34"/>
        <v>8.4112149532710276</v>
      </c>
      <c r="O186" s="4">
        <f t="shared" si="34"/>
        <v>12.904833084205281</v>
      </c>
      <c r="P186" s="4">
        <f t="shared" si="34"/>
        <v>22.344139650872819</v>
      </c>
      <c r="Q186" s="4">
        <f t="shared" si="34"/>
        <v>23.610346725371492</v>
      </c>
      <c r="T186" s="187"/>
    </row>
    <row r="187" spans="1:20" ht="15" customHeight="1" x14ac:dyDescent="0.15">
      <c r="B187" s="34" t="s">
        <v>52</v>
      </c>
      <c r="C187" s="233"/>
      <c r="D187" s="233"/>
      <c r="E187" s="233"/>
      <c r="H187" s="18">
        <v>560</v>
      </c>
      <c r="I187" s="18">
        <v>326</v>
      </c>
      <c r="J187" s="18">
        <v>234</v>
      </c>
      <c r="K187" s="18">
        <v>291</v>
      </c>
      <c r="L187" s="67">
        <v>273</v>
      </c>
      <c r="M187" s="109">
        <f t="shared" si="34"/>
        <v>14.238494787693872</v>
      </c>
      <c r="N187" s="24">
        <f t="shared" si="34"/>
        <v>16.926272066458985</v>
      </c>
      <c r="O187" s="4">
        <f t="shared" si="34"/>
        <v>11.659192825112108</v>
      </c>
      <c r="P187" s="4">
        <f t="shared" si="34"/>
        <v>14.51371571072319</v>
      </c>
      <c r="Q187" s="4">
        <f t="shared" si="34"/>
        <v>15.024766097963676</v>
      </c>
      <c r="T187" s="187"/>
    </row>
    <row r="188" spans="1:20" ht="15" customHeight="1" x14ac:dyDescent="0.15">
      <c r="B188" s="34" t="s">
        <v>60</v>
      </c>
      <c r="C188" s="233"/>
      <c r="D188" s="233"/>
      <c r="E188" s="233"/>
      <c r="H188" s="18">
        <v>14</v>
      </c>
      <c r="I188" s="18">
        <v>8</v>
      </c>
      <c r="J188" s="18">
        <v>6</v>
      </c>
      <c r="K188" s="18">
        <v>12</v>
      </c>
      <c r="L188" s="67">
        <v>12</v>
      </c>
      <c r="M188" s="109">
        <f t="shared" si="34"/>
        <v>0.35596236969234685</v>
      </c>
      <c r="N188" s="24">
        <f t="shared" si="34"/>
        <v>0.4153686396677051</v>
      </c>
      <c r="O188" s="4">
        <f t="shared" si="34"/>
        <v>0.29895366218236175</v>
      </c>
      <c r="P188" s="4">
        <f t="shared" si="34"/>
        <v>0.59850374064837908</v>
      </c>
      <c r="Q188" s="4">
        <f t="shared" si="34"/>
        <v>0.66042927903137039</v>
      </c>
      <c r="T188" s="187"/>
    </row>
    <row r="189" spans="1:20" ht="15" customHeight="1" x14ac:dyDescent="0.15">
      <c r="B189" s="34" t="s">
        <v>0</v>
      </c>
      <c r="C189" s="233"/>
      <c r="D189" s="233"/>
      <c r="E189" s="233"/>
      <c r="F189" s="36"/>
      <c r="G189" s="36"/>
      <c r="H189" s="19">
        <v>30</v>
      </c>
      <c r="I189" s="19">
        <v>13</v>
      </c>
      <c r="J189" s="19">
        <v>17</v>
      </c>
      <c r="K189" s="19">
        <v>21</v>
      </c>
      <c r="L189" s="72">
        <v>21</v>
      </c>
      <c r="M189" s="113">
        <f t="shared" si="34"/>
        <v>0.76277650648360029</v>
      </c>
      <c r="N189" s="26">
        <f t="shared" si="34"/>
        <v>0.67497403946002077</v>
      </c>
      <c r="O189" s="5">
        <f t="shared" si="34"/>
        <v>0.84703537618335822</v>
      </c>
      <c r="P189" s="5">
        <f t="shared" si="34"/>
        <v>1.0473815461346634</v>
      </c>
      <c r="Q189" s="5">
        <f t="shared" si="34"/>
        <v>1.1557512383048982</v>
      </c>
      <c r="T189" s="187"/>
    </row>
    <row r="190" spans="1:20" ht="15" customHeight="1" x14ac:dyDescent="0.15">
      <c r="B190" s="38" t="s">
        <v>1</v>
      </c>
      <c r="C190" s="78"/>
      <c r="D190" s="78"/>
      <c r="E190" s="78"/>
      <c r="F190" s="28"/>
      <c r="G190" s="29"/>
      <c r="H190" s="39">
        <f>SUM(H182:H189)</f>
        <v>3933</v>
      </c>
      <c r="I190" s="39">
        <f>SUM(I182:I189)</f>
        <v>1926</v>
      </c>
      <c r="J190" s="39">
        <f>SUM(J182:J189)</f>
        <v>2007</v>
      </c>
      <c r="K190" s="39">
        <f>SUM(K182:K189)</f>
        <v>2005</v>
      </c>
      <c r="L190" s="68">
        <f>SUM(L182:L189)</f>
        <v>1817</v>
      </c>
      <c r="M190" s="110">
        <f>IF(SUM(M182:M189)&gt;100,"－",SUM(M182:M189))</f>
        <v>100</v>
      </c>
      <c r="N190" s="25">
        <f>IF(SUM(N182:N189)&gt;100,"－",SUM(N182:N189))</f>
        <v>100</v>
      </c>
      <c r="O190" s="6">
        <f>IF(SUM(O182:O189)&gt;100,"－",SUM(O182:O189))</f>
        <v>100</v>
      </c>
      <c r="P190" s="6">
        <f>IF(SUM(P182:P189)&gt;100,"－",SUM(P182:P189))</f>
        <v>100</v>
      </c>
      <c r="Q190" s="6">
        <f>IF(SUM(Q182:Q189)&gt;100,"－",SUM(Q182:Q189))</f>
        <v>100.00000000000001</v>
      </c>
    </row>
    <row r="191" spans="1:20" ht="15" customHeight="1" x14ac:dyDescent="0.15">
      <c r="B191" s="62"/>
      <c r="C191" s="45"/>
      <c r="D191" s="45"/>
      <c r="E191" s="45"/>
      <c r="F191" s="45"/>
      <c r="G191" s="45"/>
      <c r="H191" s="111"/>
      <c r="I191" s="111"/>
      <c r="J191" s="111"/>
      <c r="K191" s="111"/>
      <c r="L191" s="111"/>
    </row>
    <row r="192" spans="1:20" ht="15" customHeight="1" x14ac:dyDescent="0.15">
      <c r="A192" s="1" t="s">
        <v>897</v>
      </c>
      <c r="B192" s="22"/>
      <c r="C192" s="22"/>
      <c r="D192" s="22"/>
      <c r="E192" s="22"/>
      <c r="H192" s="7"/>
      <c r="I192" s="7"/>
      <c r="J192" s="7"/>
      <c r="K192" s="7"/>
      <c r="N192" s="7"/>
    </row>
    <row r="193" spans="1:20" ht="13.65" customHeight="1" x14ac:dyDescent="0.15">
      <c r="B193" s="64"/>
      <c r="C193" s="33"/>
      <c r="D193" s="33"/>
      <c r="E193" s="33"/>
      <c r="F193" s="33"/>
      <c r="G193" s="33"/>
      <c r="H193" s="79"/>
      <c r="I193" s="86"/>
      <c r="J193" s="83" t="s">
        <v>2</v>
      </c>
      <c r="K193" s="86"/>
      <c r="L193" s="86"/>
      <c r="M193" s="106"/>
      <c r="N193" s="86"/>
      <c r="O193" s="83" t="s">
        <v>3</v>
      </c>
      <c r="P193" s="86"/>
      <c r="Q193" s="84"/>
    </row>
    <row r="194" spans="1:20" ht="22.65" customHeight="1" x14ac:dyDescent="0.15">
      <c r="B194" s="34"/>
      <c r="C194" s="233"/>
      <c r="D194" s="233"/>
      <c r="E194" s="233"/>
      <c r="G194" s="75"/>
      <c r="H194" s="96" t="s">
        <v>512</v>
      </c>
      <c r="I194" s="96" t="s">
        <v>210</v>
      </c>
      <c r="J194" s="96" t="s">
        <v>211</v>
      </c>
      <c r="K194" s="96" t="s">
        <v>514</v>
      </c>
      <c r="L194" s="102" t="s">
        <v>213</v>
      </c>
      <c r="M194" s="105" t="s">
        <v>512</v>
      </c>
      <c r="N194" s="96" t="s">
        <v>210</v>
      </c>
      <c r="O194" s="96" t="s">
        <v>211</v>
      </c>
      <c r="P194" s="96" t="s">
        <v>514</v>
      </c>
      <c r="Q194" s="96" t="s">
        <v>213</v>
      </c>
    </row>
    <row r="195" spans="1:20" ht="12" customHeight="1" x14ac:dyDescent="0.15">
      <c r="B195" s="35"/>
      <c r="C195" s="88"/>
      <c r="D195" s="88"/>
      <c r="E195" s="88"/>
      <c r="F195" s="36"/>
      <c r="G195" s="76"/>
      <c r="H195" s="37"/>
      <c r="I195" s="37"/>
      <c r="J195" s="37"/>
      <c r="K195" s="37"/>
      <c r="L195" s="66"/>
      <c r="M195" s="213">
        <f>H$4</f>
        <v>3933</v>
      </c>
      <c r="N195" s="209">
        <f>I$4</f>
        <v>1926</v>
      </c>
      <c r="O195" s="209">
        <f>J$4</f>
        <v>2007</v>
      </c>
      <c r="P195" s="209">
        <f>K$4</f>
        <v>2005</v>
      </c>
      <c r="Q195" s="209">
        <f>L$4</f>
        <v>1817</v>
      </c>
    </row>
    <row r="196" spans="1:20" ht="15" customHeight="1" x14ac:dyDescent="0.15">
      <c r="B196" s="34" t="s">
        <v>1077</v>
      </c>
      <c r="C196" s="233"/>
      <c r="D196" s="233"/>
      <c r="E196" s="233"/>
      <c r="H196" s="18">
        <v>1738</v>
      </c>
      <c r="I196" s="18">
        <v>906</v>
      </c>
      <c r="J196" s="18">
        <v>832</v>
      </c>
      <c r="K196" s="18">
        <v>874</v>
      </c>
      <c r="L196" s="67">
        <v>784</v>
      </c>
      <c r="M196" s="109">
        <f t="shared" ref="M196:Q203" si="35">H196/M$195*100</f>
        <v>44.190185608949911</v>
      </c>
      <c r="N196" s="24">
        <f t="shared" si="35"/>
        <v>47.0404984423676</v>
      </c>
      <c r="O196" s="4">
        <f t="shared" si="35"/>
        <v>41.454907822620832</v>
      </c>
      <c r="P196" s="4">
        <f t="shared" si="35"/>
        <v>43.591022443890274</v>
      </c>
      <c r="Q196" s="4">
        <f t="shared" si="35"/>
        <v>43.14804623004953</v>
      </c>
      <c r="T196" s="187"/>
    </row>
    <row r="197" spans="1:20" ht="15" customHeight="1" x14ac:dyDescent="0.15">
      <c r="B197" s="34" t="s">
        <v>898</v>
      </c>
      <c r="C197" s="233"/>
      <c r="D197" s="233"/>
      <c r="E197" s="233"/>
      <c r="H197" s="18">
        <v>1023</v>
      </c>
      <c r="I197" s="18">
        <v>501</v>
      </c>
      <c r="J197" s="18">
        <v>522</v>
      </c>
      <c r="K197" s="18">
        <v>504</v>
      </c>
      <c r="L197" s="67">
        <v>461</v>
      </c>
      <c r="M197" s="109">
        <f t="shared" si="35"/>
        <v>26.010678871090771</v>
      </c>
      <c r="N197" s="24">
        <f t="shared" si="35"/>
        <v>26.012461059190027</v>
      </c>
      <c r="O197" s="4">
        <f t="shared" si="35"/>
        <v>26.00896860986547</v>
      </c>
      <c r="P197" s="4">
        <f t="shared" si="35"/>
        <v>25.137157107231921</v>
      </c>
      <c r="Q197" s="4">
        <f t="shared" si="35"/>
        <v>25.371491469455147</v>
      </c>
      <c r="T197" s="187"/>
    </row>
    <row r="198" spans="1:20" ht="15" customHeight="1" x14ac:dyDescent="0.15">
      <c r="B198" s="34" t="s">
        <v>899</v>
      </c>
      <c r="C198" s="233"/>
      <c r="D198" s="233"/>
      <c r="E198" s="233"/>
      <c r="H198" s="18">
        <v>156</v>
      </c>
      <c r="I198" s="18">
        <v>68</v>
      </c>
      <c r="J198" s="18">
        <v>88</v>
      </c>
      <c r="K198" s="18">
        <v>52</v>
      </c>
      <c r="L198" s="67">
        <v>44</v>
      </c>
      <c r="M198" s="109">
        <f t="shared" si="35"/>
        <v>3.9664378337147213</v>
      </c>
      <c r="N198" s="24">
        <f t="shared" si="35"/>
        <v>3.5306334371754935</v>
      </c>
      <c r="O198" s="4">
        <f t="shared" si="35"/>
        <v>4.3846537120079718</v>
      </c>
      <c r="P198" s="4">
        <f t="shared" si="35"/>
        <v>2.5935162094763089</v>
      </c>
      <c r="Q198" s="4">
        <f t="shared" si="35"/>
        <v>2.4215740231150247</v>
      </c>
      <c r="T198" s="187"/>
    </row>
    <row r="199" spans="1:20" ht="15" customHeight="1" x14ac:dyDescent="0.15">
      <c r="B199" s="34" t="s">
        <v>900</v>
      </c>
      <c r="C199" s="233"/>
      <c r="D199" s="233"/>
      <c r="E199" s="233"/>
      <c r="H199" s="18">
        <v>85</v>
      </c>
      <c r="I199" s="18">
        <v>27</v>
      </c>
      <c r="J199" s="18">
        <v>58</v>
      </c>
      <c r="K199" s="18">
        <v>61</v>
      </c>
      <c r="L199" s="67">
        <v>54</v>
      </c>
      <c r="M199" s="109">
        <f t="shared" si="35"/>
        <v>2.161200101703534</v>
      </c>
      <c r="N199" s="24">
        <f t="shared" si="35"/>
        <v>1.4018691588785046</v>
      </c>
      <c r="O199" s="4">
        <f t="shared" si="35"/>
        <v>2.8898854010961634</v>
      </c>
      <c r="P199" s="4">
        <f t="shared" si="35"/>
        <v>3.0423940149625937</v>
      </c>
      <c r="Q199" s="4">
        <f t="shared" si="35"/>
        <v>2.9719317556411671</v>
      </c>
      <c r="T199" s="187"/>
    </row>
    <row r="200" spans="1:20" ht="15" customHeight="1" x14ac:dyDescent="0.15">
      <c r="B200" s="34" t="s">
        <v>901</v>
      </c>
      <c r="C200" s="233"/>
      <c r="D200" s="233"/>
      <c r="E200" s="233"/>
      <c r="H200" s="18">
        <v>686</v>
      </c>
      <c r="I200" s="18">
        <v>325</v>
      </c>
      <c r="J200" s="18">
        <v>361</v>
      </c>
      <c r="K200" s="18">
        <v>335</v>
      </c>
      <c r="L200" s="67">
        <v>307</v>
      </c>
      <c r="M200" s="109">
        <f t="shared" si="35"/>
        <v>17.442156114924995</v>
      </c>
      <c r="N200" s="24">
        <f t="shared" si="35"/>
        <v>16.87435098650052</v>
      </c>
      <c r="O200" s="4">
        <f t="shared" si="35"/>
        <v>17.987045341305429</v>
      </c>
      <c r="P200" s="4">
        <f t="shared" si="35"/>
        <v>16.708229426433917</v>
      </c>
      <c r="Q200" s="4">
        <f t="shared" si="35"/>
        <v>16.895982388552557</v>
      </c>
      <c r="T200" s="187"/>
    </row>
    <row r="201" spans="1:20" ht="15" customHeight="1" x14ac:dyDescent="0.15">
      <c r="B201" s="34" t="s">
        <v>902</v>
      </c>
      <c r="C201" s="233"/>
      <c r="D201" s="233"/>
      <c r="E201" s="233"/>
      <c r="H201" s="18">
        <v>169</v>
      </c>
      <c r="I201" s="18">
        <v>68</v>
      </c>
      <c r="J201" s="18">
        <v>101</v>
      </c>
      <c r="K201" s="18">
        <v>140</v>
      </c>
      <c r="L201" s="67">
        <v>131</v>
      </c>
      <c r="M201" s="109">
        <f t="shared" si="35"/>
        <v>4.2969743198576156</v>
      </c>
      <c r="N201" s="24">
        <f t="shared" si="35"/>
        <v>3.5306334371754935</v>
      </c>
      <c r="O201" s="4">
        <f t="shared" si="35"/>
        <v>5.0323866467364224</v>
      </c>
      <c r="P201" s="4">
        <f t="shared" si="35"/>
        <v>6.982543640897755</v>
      </c>
      <c r="Q201" s="4">
        <f t="shared" si="35"/>
        <v>7.2096862960924604</v>
      </c>
      <c r="T201" s="187"/>
    </row>
    <row r="202" spans="1:20" ht="15" customHeight="1" x14ac:dyDescent="0.15">
      <c r="B202" s="34" t="s">
        <v>52</v>
      </c>
      <c r="C202" s="233"/>
      <c r="D202" s="233"/>
      <c r="E202" s="233"/>
      <c r="H202" s="18">
        <v>63</v>
      </c>
      <c r="I202" s="18">
        <v>22</v>
      </c>
      <c r="J202" s="18">
        <v>41</v>
      </c>
      <c r="K202" s="18">
        <v>32</v>
      </c>
      <c r="L202" s="67">
        <v>29</v>
      </c>
      <c r="M202" s="109">
        <f t="shared" si="35"/>
        <v>1.6018306636155606</v>
      </c>
      <c r="N202" s="24">
        <f t="shared" si="35"/>
        <v>1.142263759086189</v>
      </c>
      <c r="O202" s="4">
        <f t="shared" si="35"/>
        <v>2.0428500249128052</v>
      </c>
      <c r="P202" s="4">
        <f t="shared" si="35"/>
        <v>1.596009975062344</v>
      </c>
      <c r="Q202" s="4">
        <f t="shared" si="35"/>
        <v>1.5960374243258117</v>
      </c>
      <c r="T202" s="187"/>
    </row>
    <row r="203" spans="1:20" ht="15" customHeight="1" x14ac:dyDescent="0.15">
      <c r="B203" s="34" t="s">
        <v>0</v>
      </c>
      <c r="C203" s="233"/>
      <c r="D203" s="233"/>
      <c r="E203" s="233"/>
      <c r="F203" s="36"/>
      <c r="G203" s="36"/>
      <c r="H203" s="19">
        <v>13</v>
      </c>
      <c r="I203" s="19">
        <v>9</v>
      </c>
      <c r="J203" s="19">
        <v>4</v>
      </c>
      <c r="K203" s="19">
        <v>7</v>
      </c>
      <c r="L203" s="72">
        <v>7</v>
      </c>
      <c r="M203" s="113">
        <f t="shared" si="35"/>
        <v>0.33053648614289344</v>
      </c>
      <c r="N203" s="26">
        <f t="shared" si="35"/>
        <v>0.46728971962616817</v>
      </c>
      <c r="O203" s="5">
        <f t="shared" si="35"/>
        <v>0.1993024414549078</v>
      </c>
      <c r="P203" s="5">
        <f t="shared" si="35"/>
        <v>0.3491271820448878</v>
      </c>
      <c r="Q203" s="5">
        <f t="shared" si="35"/>
        <v>0.38525041276829941</v>
      </c>
      <c r="T203" s="187"/>
    </row>
    <row r="204" spans="1:20" ht="15" customHeight="1" x14ac:dyDescent="0.15">
      <c r="B204" s="38" t="s">
        <v>1</v>
      </c>
      <c r="C204" s="78"/>
      <c r="D204" s="78"/>
      <c r="E204" s="78"/>
      <c r="F204" s="28"/>
      <c r="G204" s="29"/>
      <c r="H204" s="39">
        <f>SUM(H196:H203)</f>
        <v>3933</v>
      </c>
      <c r="I204" s="39">
        <f>SUM(I196:I203)</f>
        <v>1926</v>
      </c>
      <c r="J204" s="39">
        <f>SUM(J196:J203)</f>
        <v>2007</v>
      </c>
      <c r="K204" s="39">
        <f>SUM(K196:K203)</f>
        <v>2005</v>
      </c>
      <c r="L204" s="68">
        <f>SUM(L196:L203)</f>
        <v>1817</v>
      </c>
      <c r="M204" s="110">
        <f>IF(SUM(M196:M203)&gt;100,"－",SUM(M196:M203))</f>
        <v>99.999999999999986</v>
      </c>
      <c r="N204" s="25">
        <f>IF(SUM(N196:N203)&gt;100,"－",SUM(N196:N203))</f>
        <v>99.999999999999986</v>
      </c>
      <c r="O204" s="6">
        <f>IF(SUM(O196:O203)&gt;100,"－",SUM(O196:O203))</f>
        <v>100.00000000000001</v>
      </c>
      <c r="P204" s="6">
        <f>IF(SUM(P196:P203)&gt;100,"－",SUM(P196:P203))</f>
        <v>100</v>
      </c>
      <c r="Q204" s="6">
        <f>IF(SUM(Q196:Q203)&gt;100,"－",SUM(Q196:Q203))</f>
        <v>100</v>
      </c>
    </row>
    <row r="205" spans="1:20" ht="15" customHeight="1" x14ac:dyDescent="0.15">
      <c r="B205" s="62"/>
      <c r="C205" s="45"/>
      <c r="D205" s="45"/>
      <c r="E205" s="45"/>
      <c r="F205" s="45"/>
      <c r="G205" s="45"/>
      <c r="H205" s="111"/>
      <c r="I205" s="111"/>
      <c r="J205" s="111"/>
      <c r="K205" s="111"/>
      <c r="L205" s="111"/>
    </row>
    <row r="206" spans="1:20" ht="15" customHeight="1" x14ac:dyDescent="0.15">
      <c r="A206" s="73" t="s">
        <v>903</v>
      </c>
      <c r="B206" s="62"/>
      <c r="C206" s="45"/>
      <c r="D206" s="45"/>
      <c r="E206" s="45"/>
      <c r="F206" s="45"/>
      <c r="G206" s="45"/>
      <c r="H206" s="111"/>
      <c r="I206" s="111"/>
      <c r="J206" s="111"/>
      <c r="K206" s="111"/>
      <c r="L206" s="111"/>
    </row>
    <row r="207" spans="1:20" ht="15" customHeight="1" x14ac:dyDescent="0.15">
      <c r="A207" s="1" t="s">
        <v>904</v>
      </c>
      <c r="B207" s="22"/>
      <c r="H207" s="7"/>
      <c r="I207" s="7"/>
      <c r="J207" s="7"/>
      <c r="M207" s="7"/>
    </row>
    <row r="208" spans="1:20" ht="13.65" customHeight="1" x14ac:dyDescent="0.15">
      <c r="B208" s="64"/>
      <c r="C208" s="33"/>
      <c r="D208" s="33"/>
      <c r="E208" s="33"/>
      <c r="F208" s="33"/>
      <c r="G208" s="33"/>
      <c r="H208" s="79"/>
      <c r="I208" s="86"/>
      <c r="J208" s="83" t="s">
        <v>2</v>
      </c>
      <c r="K208" s="86"/>
      <c r="L208" s="86"/>
      <c r="M208" s="106"/>
      <c r="N208" s="86"/>
      <c r="O208" s="83" t="s">
        <v>3</v>
      </c>
      <c r="P208" s="86"/>
      <c r="Q208" s="84"/>
    </row>
    <row r="209" spans="2:28" ht="22.65" customHeight="1" x14ac:dyDescent="0.15">
      <c r="B209" s="34"/>
      <c r="G209" s="75"/>
      <c r="H209" s="96" t="s">
        <v>512</v>
      </c>
      <c r="I209" s="96" t="s">
        <v>210</v>
      </c>
      <c r="J209" s="96" t="s">
        <v>211</v>
      </c>
      <c r="K209" s="96" t="s">
        <v>514</v>
      </c>
      <c r="L209" s="102" t="s">
        <v>213</v>
      </c>
      <c r="M209" s="105" t="s">
        <v>512</v>
      </c>
      <c r="N209" s="96" t="s">
        <v>210</v>
      </c>
      <c r="O209" s="96" t="s">
        <v>211</v>
      </c>
      <c r="P209" s="96" t="s">
        <v>514</v>
      </c>
      <c r="Q209" s="96" t="s">
        <v>213</v>
      </c>
    </row>
    <row r="210" spans="2:28" ht="12" customHeight="1" x14ac:dyDescent="0.15">
      <c r="B210" s="35"/>
      <c r="C210" s="36"/>
      <c r="D210" s="36"/>
      <c r="E210" s="36"/>
      <c r="F210" s="36"/>
      <c r="G210" s="76"/>
      <c r="H210" s="37"/>
      <c r="I210" s="37"/>
      <c r="J210" s="37"/>
      <c r="K210" s="37"/>
      <c r="L210" s="66"/>
      <c r="M210" s="213">
        <f>SUM(H196,H200)</f>
        <v>2424</v>
      </c>
      <c r="N210" s="209">
        <f>SUM(I196,I200)</f>
        <v>1231</v>
      </c>
      <c r="O210" s="209">
        <f>SUM(J196,J200)</f>
        <v>1193</v>
      </c>
      <c r="P210" s="209">
        <f>SUM(K196,K200)</f>
        <v>1209</v>
      </c>
      <c r="Q210" s="209">
        <f>SUM(L196,L200)</f>
        <v>1091</v>
      </c>
    </row>
    <row r="211" spans="2:28" ht="15" customHeight="1" x14ac:dyDescent="0.15">
      <c r="B211" s="34" t="s">
        <v>907</v>
      </c>
      <c r="H211" s="18">
        <v>791</v>
      </c>
      <c r="I211" s="18">
        <v>437</v>
      </c>
      <c r="J211" s="18">
        <v>354</v>
      </c>
      <c r="K211" s="18">
        <v>405</v>
      </c>
      <c r="L211" s="67">
        <v>361</v>
      </c>
      <c r="M211" s="109">
        <f t="shared" ref="M211:Q214" si="36">H211/M$210*100</f>
        <v>32.632013201320134</v>
      </c>
      <c r="N211" s="24">
        <f t="shared" si="36"/>
        <v>35.499593826157593</v>
      </c>
      <c r="O211" s="4">
        <f t="shared" si="36"/>
        <v>29.673093042749372</v>
      </c>
      <c r="P211" s="4">
        <f t="shared" si="36"/>
        <v>33.498759305210918</v>
      </c>
      <c r="Q211" s="4">
        <f t="shared" si="36"/>
        <v>33.088909257561873</v>
      </c>
      <c r="X211" s="187"/>
      <c r="Y211" s="187"/>
      <c r="Z211" s="187"/>
      <c r="AA211" s="187"/>
      <c r="AB211" s="187"/>
    </row>
    <row r="212" spans="2:28" ht="15" customHeight="1" x14ac:dyDescent="0.15">
      <c r="B212" s="34" t="s">
        <v>905</v>
      </c>
      <c r="H212" s="18">
        <v>112</v>
      </c>
      <c r="I212" s="18">
        <v>58</v>
      </c>
      <c r="J212" s="18">
        <v>54</v>
      </c>
      <c r="K212" s="18">
        <v>76</v>
      </c>
      <c r="L212" s="67">
        <v>74</v>
      </c>
      <c r="M212" s="109">
        <f t="shared" si="36"/>
        <v>4.6204620462046204</v>
      </c>
      <c r="N212" s="24">
        <f t="shared" si="36"/>
        <v>4.7116165718927707</v>
      </c>
      <c r="O212" s="4">
        <f t="shared" si="36"/>
        <v>4.526404023470243</v>
      </c>
      <c r="P212" s="4">
        <f t="shared" si="36"/>
        <v>6.2861869313482215</v>
      </c>
      <c r="Q212" s="4">
        <f t="shared" si="36"/>
        <v>6.7827681026581113</v>
      </c>
      <c r="X212" s="187"/>
      <c r="Y212" s="187"/>
      <c r="Z212" s="187"/>
      <c r="AA212" s="187"/>
      <c r="AB212" s="187"/>
    </row>
    <row r="213" spans="2:28" ht="15" customHeight="1" x14ac:dyDescent="0.15">
      <c r="B213" s="34" t="s">
        <v>906</v>
      </c>
      <c r="H213" s="18">
        <v>1474</v>
      </c>
      <c r="I213" s="18">
        <v>718</v>
      </c>
      <c r="J213" s="18">
        <v>756</v>
      </c>
      <c r="K213" s="18">
        <v>709</v>
      </c>
      <c r="L213" s="67">
        <v>638</v>
      </c>
      <c r="M213" s="109">
        <f t="shared" si="36"/>
        <v>60.808580858085804</v>
      </c>
      <c r="N213" s="24">
        <f t="shared" si="36"/>
        <v>58.326563769293259</v>
      </c>
      <c r="O213" s="4">
        <f t="shared" si="36"/>
        <v>63.369656328583403</v>
      </c>
      <c r="P213" s="4">
        <f t="shared" si="36"/>
        <v>58.6435070306038</v>
      </c>
      <c r="Q213" s="4">
        <f t="shared" si="36"/>
        <v>58.478460128322638</v>
      </c>
      <c r="X213" s="187"/>
      <c r="Y213" s="187"/>
      <c r="Z213" s="187"/>
      <c r="AA213" s="187"/>
      <c r="AB213" s="187"/>
    </row>
    <row r="214" spans="2:28" ht="15" customHeight="1" x14ac:dyDescent="0.15">
      <c r="B214" s="34" t="s">
        <v>0</v>
      </c>
      <c r="C214" s="36"/>
      <c r="D214" s="36"/>
      <c r="E214" s="36"/>
      <c r="F214" s="36"/>
      <c r="G214" s="36"/>
      <c r="H214" s="19">
        <v>47</v>
      </c>
      <c r="I214" s="19">
        <v>18</v>
      </c>
      <c r="J214" s="19">
        <v>29</v>
      </c>
      <c r="K214" s="19">
        <v>19</v>
      </c>
      <c r="L214" s="72">
        <v>18</v>
      </c>
      <c r="M214" s="113">
        <f t="shared" si="36"/>
        <v>1.9389438943894388</v>
      </c>
      <c r="N214" s="26">
        <f t="shared" si="36"/>
        <v>1.4622258326563771</v>
      </c>
      <c r="O214" s="5">
        <f t="shared" si="36"/>
        <v>2.4308466051969826</v>
      </c>
      <c r="P214" s="5">
        <f t="shared" si="36"/>
        <v>1.5715467328370554</v>
      </c>
      <c r="Q214" s="5">
        <f t="shared" si="36"/>
        <v>1.6498625114573784</v>
      </c>
      <c r="X214" s="187"/>
      <c r="Y214" s="187"/>
      <c r="Z214" s="187"/>
      <c r="AA214" s="187"/>
      <c r="AB214" s="187"/>
    </row>
    <row r="215" spans="2:28" ht="15" customHeight="1" x14ac:dyDescent="0.15">
      <c r="B215" s="38" t="s">
        <v>1</v>
      </c>
      <c r="C215" s="28"/>
      <c r="D215" s="28"/>
      <c r="E215" s="28"/>
      <c r="F215" s="28"/>
      <c r="G215" s="29"/>
      <c r="H215" s="39">
        <f t="shared" ref="H215:Q215" si="37">SUM(H211:H214)</f>
        <v>2424</v>
      </c>
      <c r="I215" s="39">
        <f t="shared" si="37"/>
        <v>1231</v>
      </c>
      <c r="J215" s="39">
        <f t="shared" si="37"/>
        <v>1193</v>
      </c>
      <c r="K215" s="39">
        <f t="shared" si="37"/>
        <v>1209</v>
      </c>
      <c r="L215" s="68">
        <f t="shared" si="37"/>
        <v>1091</v>
      </c>
      <c r="M215" s="110">
        <f t="shared" si="37"/>
        <v>100</v>
      </c>
      <c r="N215" s="25">
        <f t="shared" si="37"/>
        <v>100</v>
      </c>
      <c r="O215" s="6">
        <f t="shared" si="37"/>
        <v>99.999999999999986</v>
      </c>
      <c r="P215" s="6">
        <f t="shared" si="37"/>
        <v>99.999999999999986</v>
      </c>
      <c r="Q215" s="6">
        <f t="shared" si="37"/>
        <v>100</v>
      </c>
    </row>
    <row r="216" spans="2:28" ht="15" customHeight="1" x14ac:dyDescent="0.15">
      <c r="H216" s="7"/>
    </row>
  </sheetData>
  <phoneticPr fontId="1"/>
  <pageMargins left="0.27559055118110237" right="0.27559055118110237" top="0.47244094488188981" bottom="0.31496062992125984" header="0.23622047244094491" footer="0.27559055118110237"/>
  <pageSetup paperSize="9" scale="69" orientation="portrait" r:id="rId1"/>
  <headerFooter alignWithMargins="0">
    <oddHeader>&amp;C【2020年度　厚生労働省　老人保健事業推進費等補助金事業】
高齢者向け住まいに関するアンケート調査&amp;R&amp;A</oddHeader>
    <oddFooter>&amp;R&amp;P/&amp;N</oddFooter>
  </headerFooter>
  <rowBreaks count="2" manualBreakCount="2">
    <brk id="73" max="16383" man="1"/>
    <brk id="14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回収状況</vt:lpstr>
      <vt:lpstr>問1～4</vt:lpstr>
      <vt:lpstr>問5～7</vt:lpstr>
      <vt:lpstr>問8(1)～(3)</vt:lpstr>
      <vt:lpstr>問8(4)</vt:lpstr>
      <vt:lpstr>問9～11</vt:lpstr>
      <vt:lpstr>問12～15</vt:lpstr>
      <vt:lpstr>問16</vt:lpstr>
      <vt:lpstr>問17</vt:lpstr>
      <vt:lpstr>問18</vt:lpstr>
      <vt:lpstr>マッチング集計H30-R2年度</vt:lpstr>
      <vt:lpstr>回収状況!Print_Area</vt:lpstr>
      <vt:lpstr>'問1～4'!Print_Area</vt:lpstr>
      <vt:lpstr>問16!Print_Area</vt:lpstr>
      <vt:lpstr>問17!Print_Area</vt:lpstr>
      <vt:lpstr>問18!Print_Area</vt:lpstr>
      <vt:lpstr>'問5～7'!Print_Area</vt:lpstr>
      <vt:lpstr>'問8(1)～(3)'!Print_Area</vt:lpstr>
      <vt:lpstr>'問8(4)'!Print_Area</vt:lpstr>
      <vt:lpstr>'問9～11'!Print_Area</vt:lpstr>
    </vt:vector>
  </TitlesOfParts>
  <Company>YOKOHAMA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PC3</dc:creator>
  <cp:lastModifiedBy>K.Hatsumi</cp:lastModifiedBy>
  <cp:lastPrinted>2021-01-12T02:33:47Z</cp:lastPrinted>
  <dcterms:created xsi:type="dcterms:W3CDTF">2004-09-03T05:42:09Z</dcterms:created>
  <dcterms:modified xsi:type="dcterms:W3CDTF">2021-10-02T06:51:48Z</dcterms:modified>
</cp:coreProperties>
</file>